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activeTab="1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3">'auta'!$A$1:$AE$50</definedName>
    <definedName name="_xlnm.Print_Area" localSheetId="1">'budynki'!$A$1:$H$139</definedName>
    <definedName name="_xlnm.Print_Area" localSheetId="2">'elektronika '!$A$6:$D$358</definedName>
    <definedName name="_xlnm.Print_Area" localSheetId="4">'szkody'!$A$1:$D$35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<sst xmlns="http://schemas.openxmlformats.org/spreadsheetml/2006/main" count="2333" uniqueCount="993">
  <si>
    <t>RAZEM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</si>
  <si>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</si>
  <si>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</si>
  <si>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</si>
  <si>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</si>
  <si>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</si>
  <si>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</si>
  <si>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</si>
  <si>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</si>
  <si>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</si>
  <si>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</si>
  <si>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</si>
  <si>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</si>
  <si>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</si>
  <si>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</si>
  <si>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</si>
  <si>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</si>
  <si>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</si>
  <si>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</si>
  <si>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</si>
  <si>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</si>
  <si>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</si>
  <si>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</si>
  <si>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</si>
  <si>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</si>
  <si>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</si>
  <si>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</si>
  <si>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</si>
  <si>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</si>
  <si>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</si>
  <si>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</si>
  <si>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</si>
  <si>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</si>
  <si>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</si>
  <si>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</si>
  <si>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</si>
  <si>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</si>
  <si>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</si>
  <si>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</si>
  <si>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</si>
  <si>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</si>
  <si>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</si>
  <si>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</si>
  <si>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</si>
  <si>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</si>
  <si>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</si>
  <si>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</si>
  <si>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</si>
  <si>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</si>
  <si>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</si>
  <si>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</si>
  <si>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</si>
  <si>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</si>
  <si>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Tabela nr 6</t>
  </si>
  <si>
    <t>Tabela nr 8</t>
  </si>
  <si>
    <t>Liczba uczniów/ wychowanków/ pensjonariuszy</t>
  </si>
  <si>
    <t>Odległość lokalizacji od najbliższego zbiornika wodnego</t>
  </si>
  <si>
    <t>Wysokość rocznego budżetu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</si>
  <si>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</si>
  <si>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</si>
  <si>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</si>
  <si>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</si>
  <si>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</si>
  <si>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</si>
  <si>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</si>
  <si>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</si>
  <si>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</si>
  <si>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</si>
  <si>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</si>
  <si>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</si>
  <si>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</si>
  <si>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</si>
  <si>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</si>
  <si>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</si>
  <si>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</si>
  <si>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</si>
  <si>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</si>
  <si>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</si>
  <si>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</si>
  <si>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</si>
  <si>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</si>
  <si>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</si>
  <si>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</si>
  <si>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</si>
  <si>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</si>
  <si>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</si>
  <si>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</si>
  <si>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Wyposażenie pojazdu specjalnego</t>
  </si>
  <si>
    <t>Tabela nr 7 - Wykaz maszyn i urządzeń do ubezpieczenia od uszkodzeń (od wszystkich ryzyk)</t>
  </si>
  <si>
    <t>OC</t>
  </si>
  <si>
    <t>NW</t>
  </si>
  <si>
    <t>AC/KR</t>
  </si>
  <si>
    <t>ASS</t>
  </si>
  <si>
    <t>Nazwa dokumentu: Wykaz majątku w JST, wersja 2 z dn. 03.03.2020 r.</t>
  </si>
  <si>
    <t>czy budynek jest przeznaczony do rozbiórki? (TAK/NIE)</t>
  </si>
  <si>
    <t xml:space="preserve">Czy w konstrukcji budynków występuje płyta warstwowa? </t>
  </si>
  <si>
    <t xml:space="preserve">Czy od 1997 r. wystąpiło w jednostce ryzyko powodzi? </t>
  </si>
  <si>
    <t>Namioty?</t>
  </si>
  <si>
    <t>Solary?</t>
  </si>
  <si>
    <t>l.p.</t>
  </si>
  <si>
    <t>Przeprowadzone remonty</t>
  </si>
  <si>
    <t>Suma ubezpieczenia (wartość pojazdu z VAT)</t>
  </si>
  <si>
    <t>Ryzyka podlegające ubezpieczeniu w danym pojeździe (wybrane ryzyka zaznaczone X)</t>
  </si>
  <si>
    <t>Adres</t>
  </si>
  <si>
    <t>Urząd Gminy Rybno</t>
  </si>
  <si>
    <t>ul. Lubawska 15
13-220 Rybno</t>
  </si>
  <si>
    <t>000543670</t>
  </si>
  <si>
    <t>8411Z</t>
  </si>
  <si>
    <t>Gminny Ośrodek Pomocy Społecznej</t>
  </si>
  <si>
    <t xml:space="preserve"> ul. Zajeziorna 58
13-220 Rybno</t>
  </si>
  <si>
    <t>8899Z</t>
  </si>
  <si>
    <t xml:space="preserve"> Zakład Gospodarki Komunalnej w Rybnie Sp z o.o. </t>
  </si>
  <si>
    <t>ul. Zarybińska 9 
13-220 Rybno</t>
  </si>
  <si>
    <t>Przedszkole w Rybnie</t>
  </si>
  <si>
    <t xml:space="preserve"> ul. Lubawska 15
13 - 220 Rybno</t>
  </si>
  <si>
    <t>130500934</t>
  </si>
  <si>
    <t>8510Z</t>
  </si>
  <si>
    <t>Szkoła Podstawowa im. Janusza Korczaka w Koszelewach</t>
  </si>
  <si>
    <t>Koszelewy  78, 
13-206 Płośnica</t>
  </si>
  <si>
    <t>001157293</t>
  </si>
  <si>
    <t>8520Z</t>
  </si>
  <si>
    <t>Szkoła Podstawowa im. Ks. Jana Twardowskiego w Rumianie</t>
  </si>
  <si>
    <t>Rumian 12,
 13-220 Rybno</t>
  </si>
  <si>
    <t>001157318</t>
  </si>
  <si>
    <t>Szkoła Podstawowa im. Polskich Mistrzów Olimpijskich w Żabinach</t>
  </si>
  <si>
    <t>Żabiny 26,
 13-220 Rybno</t>
  </si>
  <si>
    <t>001157301</t>
  </si>
  <si>
    <t xml:space="preserve"> Samodzielny Publiczny Gminny Zakład Opieki Zdrowotnej</t>
  </si>
  <si>
    <t xml:space="preserve">ul. Zajeziorna 58
13-220 Rybno, </t>
  </si>
  <si>
    <t>130314249</t>
  </si>
  <si>
    <t>Szkoła Podstawowa im. Kawalerów Orderu Uśmiechu w Rybnie</t>
  </si>
  <si>
    <t>13-220 Rybno,
 ul. Wyzwolenia 12</t>
  </si>
  <si>
    <t>000270515</t>
  </si>
  <si>
    <t>Zespół Szkół w Rybnie</t>
  </si>
  <si>
    <t>ul. Sportowa 24, 
13-220 Rybno</t>
  </si>
  <si>
    <t>8560Z</t>
  </si>
  <si>
    <t>Ośrodek Sportu i Rekreacji w Rybnie</t>
  </si>
  <si>
    <t xml:space="preserve">ul. Sportowa 24 A
13-220 Rybno </t>
  </si>
  <si>
    <t>280353023</t>
  </si>
  <si>
    <t>9311Z</t>
  </si>
  <si>
    <t xml:space="preserve">  Gminna Biblioteka Publiczna w Rybnie</t>
  </si>
  <si>
    <t>13-220 Rybno ul.Wyzwolenia 90a</t>
  </si>
  <si>
    <t>9101A</t>
  </si>
  <si>
    <t>Szkoła Podstawowa im. Marii Konopnickiej w Hartowcu</t>
  </si>
  <si>
    <t>Hartowiec 40
13-220 Rybno</t>
  </si>
  <si>
    <t>001157324</t>
  </si>
  <si>
    <t>Jednostki OSP i MDP w Gminie Rybno</t>
  </si>
  <si>
    <t>Gmina Rybno - REGON 130378404</t>
  </si>
  <si>
    <t>Rodzaj prowadzonej działalności opisowo</t>
  </si>
  <si>
    <t>Tabela nr 2 - Wykaz budynków i budowli w Gminie Rybno</t>
  </si>
  <si>
    <t>Tabela nr 3 - Wykaz sprzętu elektronicznego w Gminie Rybno</t>
  </si>
  <si>
    <t>Tabela nr 4 - Wykaz pojazdów w Gminie Rybno</t>
  </si>
  <si>
    <t>Tabela nr 5 - Szkodowość w Gminie Rybno</t>
  </si>
  <si>
    <t>WYKAZ LOKALIZACJI, W KTÓRYCH PROWADZONA JEST DZIAŁALNOŚĆ ORAZ LOKALIZACJI, GDZIE ZNAJDUJE SIĘ MIENIE NALEŻĄCE DO JEDNOSTEK GMINY RYBNO (nie wykazane w załączniku nr 1 - poniższy wykaz nie musi być pełnym wykazem lokalizacji)</t>
  </si>
  <si>
    <t>Tabela nr 1 - Informacje ogólne do oceny ryzyka w Gminie Rybno</t>
  </si>
  <si>
    <t>tak</t>
  </si>
  <si>
    <t>Urząd Gminy i Przedszkole</t>
  </si>
  <si>
    <t>biurowiec, działalność oświatowa</t>
  </si>
  <si>
    <t>nie</t>
  </si>
  <si>
    <t>ok. 1975 modernizacja 2015,2016,2018</t>
  </si>
  <si>
    <t xml:space="preserve">KB </t>
  </si>
  <si>
    <t>kraty na oknach - dolna kondygnacja, gaśnice, monitoring</t>
  </si>
  <si>
    <t>ul. Lubawska 15, Rybno</t>
  </si>
  <si>
    <t>pustak</t>
  </si>
  <si>
    <t>żelbetowe</t>
  </si>
  <si>
    <t>konstrukcja - betonowa, pokrycie - papa</t>
  </si>
  <si>
    <t>dobry</t>
  </si>
  <si>
    <t>UG 436 Przedszkole 200</t>
  </si>
  <si>
    <t>Remiza OSP Rybno</t>
  </si>
  <si>
    <t>brak danych/ modernizacja 2015, 2017,2018</t>
  </si>
  <si>
    <t>kłódka, gaśnice,monitoring</t>
  </si>
  <si>
    <t>ul. Lubawska 13, Rybno</t>
  </si>
  <si>
    <t>bardzo dobry</t>
  </si>
  <si>
    <t>nie dotyczy</t>
  </si>
  <si>
    <t>OSP 240 graż 202</t>
  </si>
  <si>
    <t>GSP ZOZ, GOPS</t>
  </si>
  <si>
    <t>działalność lecznicza, biura, mieszkania</t>
  </si>
  <si>
    <t>ok. 1964</t>
  </si>
  <si>
    <t>gaśnice, kraty na drzwiach, drzwi antywłamaniowe</t>
  </si>
  <si>
    <t>ul. Zajeziorna 58, Rybno</t>
  </si>
  <si>
    <t>Blok mieszkalny (2 lokale)</t>
  </si>
  <si>
    <t>mieszkania</t>
  </si>
  <si>
    <t>ok. 1997</t>
  </si>
  <si>
    <t>ul. Wyzwolenia, Rybno</t>
  </si>
  <si>
    <t>wielka płyta</t>
  </si>
  <si>
    <t>Świetlica wiejska Tuczki (część budynku)</t>
  </si>
  <si>
    <t>Tuczki</t>
  </si>
  <si>
    <t>cegła</t>
  </si>
  <si>
    <t>konstrukcja - drewniana, pokrycie - eternit</t>
  </si>
  <si>
    <t>dobry (piece kaflowe)</t>
  </si>
  <si>
    <t>Remiza strażacka Żabiny</t>
  </si>
  <si>
    <t>brak danych/ modernizacja 2015, 2017,2018,2019</t>
  </si>
  <si>
    <t>kłódki, gaśnice</t>
  </si>
  <si>
    <t>Żabiny</t>
  </si>
  <si>
    <t>dobry (szambo, brak centralnego ogrzewania)</t>
  </si>
  <si>
    <t>Remiza strażacka Truszczyny</t>
  </si>
  <si>
    <t>brak danych</t>
  </si>
  <si>
    <t>kraty,kłódka, gaśnice</t>
  </si>
  <si>
    <t>Truszczyny 11a</t>
  </si>
  <si>
    <t>Remiza strażacka Koszelewy</t>
  </si>
  <si>
    <t>Koszelewy 85</t>
  </si>
  <si>
    <t>Remiza strażacka Jeglia</t>
  </si>
  <si>
    <t>Jeglia 10</t>
  </si>
  <si>
    <t>konstrukcja - drewniana, pokrycie - papa</t>
  </si>
  <si>
    <t>Remiza strażacka Grądy</t>
  </si>
  <si>
    <t>Grądy 15</t>
  </si>
  <si>
    <t>konstrukcja - betonowa, pokrycie - blacha</t>
  </si>
  <si>
    <t>Remiza strażacka Rumian</t>
  </si>
  <si>
    <t>brak danych, modernizacja 2018, 2019</t>
  </si>
  <si>
    <t>Rumian 38</t>
  </si>
  <si>
    <t>konstrukcja - drewniana, pokrycie - blacha</t>
  </si>
  <si>
    <t>Remiza strażacka Dębień</t>
  </si>
  <si>
    <t>modernizacja 2010, 2015, 2017</t>
  </si>
  <si>
    <t>alarm, gaśnice</t>
  </si>
  <si>
    <t>Dębień 9</t>
  </si>
  <si>
    <t>Świetlica Naguszewo</t>
  </si>
  <si>
    <t>ok. 1986 modernizacja 2017, 2019</t>
  </si>
  <si>
    <t>Naguszewo</t>
  </si>
  <si>
    <t>dobry (piece kaflowe, szambo)</t>
  </si>
  <si>
    <t>Plac zabaw Rybno, ul. Zajeziorna</t>
  </si>
  <si>
    <t>rekreacyjno-wypoczynkowe</t>
  </si>
  <si>
    <t>ul. Zajeziorna,Rybno</t>
  </si>
  <si>
    <t>Plac zabaw Koszelewy</t>
  </si>
  <si>
    <t>2008, 2018</t>
  </si>
  <si>
    <t>Koszelewy</t>
  </si>
  <si>
    <t>Plac zabaw Rybno, ul.Wyzwolenia</t>
  </si>
  <si>
    <t>Plac zabaw Żabiny</t>
  </si>
  <si>
    <t>2008, Modernizacja 2017</t>
  </si>
  <si>
    <t>Plac zabaw Dębień</t>
  </si>
  <si>
    <t xml:space="preserve">Dębień </t>
  </si>
  <si>
    <t>Plac zabaw Jeglia</t>
  </si>
  <si>
    <t xml:space="preserve">Jeglia </t>
  </si>
  <si>
    <t>Plac zabaw Rumian</t>
  </si>
  <si>
    <t>Rumian</t>
  </si>
  <si>
    <t>Plac zabaw Rybno, ul.Obwodowa</t>
  </si>
  <si>
    <t>ul. Obwodowa, Rybno</t>
  </si>
  <si>
    <t>Plac zabaw Tuczki</t>
  </si>
  <si>
    <t>Plac zabaw Groszki</t>
  </si>
  <si>
    <t>Groszki</t>
  </si>
  <si>
    <t>Plac zabaw Truszczyny</t>
  </si>
  <si>
    <t>Truszczyny</t>
  </si>
  <si>
    <t>Plac zabaw Szczupliny</t>
  </si>
  <si>
    <t>Szczupliny</t>
  </si>
  <si>
    <t>Plac zabaw Prusy</t>
  </si>
  <si>
    <t>2011, 2016,2017</t>
  </si>
  <si>
    <t>Prusy</t>
  </si>
  <si>
    <t>Plac zabaw Grądy</t>
  </si>
  <si>
    <t>Grądy</t>
  </si>
  <si>
    <t>Plac zabaw Nowa Wieś</t>
  </si>
  <si>
    <t>Nowa Wieś</t>
  </si>
  <si>
    <t>Plac zabaw Kopaniarze</t>
  </si>
  <si>
    <t>Kopaniarze</t>
  </si>
  <si>
    <t>Plac zabaw Gronowo</t>
  </si>
  <si>
    <t>Gronowo</t>
  </si>
  <si>
    <t>Plac zabaw Hartowiec</t>
  </si>
  <si>
    <t>Hartowiec</t>
  </si>
  <si>
    <t>Plac zabaw nad jeziorem Zarybinek w Rybnie</t>
  </si>
  <si>
    <t>ul. Sportowa, Rybno</t>
  </si>
  <si>
    <t xml:space="preserve">Budynek komunalny w Jeglii </t>
  </si>
  <si>
    <t>mieszkalny</t>
  </si>
  <si>
    <t>Jeglia</t>
  </si>
  <si>
    <t>drewniane</t>
  </si>
  <si>
    <t>Budynek szkolny - SP Naguszewo</t>
  </si>
  <si>
    <t>dostateczny</t>
  </si>
  <si>
    <t>Budynek mieszkalny Szczupliny (1 lokal mieszkanie w bloku)</t>
  </si>
  <si>
    <t>mieszkanie</t>
  </si>
  <si>
    <t>Budynek mieszkalny Koszelewki (1 lokal mieszkanie w bloku)</t>
  </si>
  <si>
    <t>Koszelewki</t>
  </si>
  <si>
    <t>Budynek po szkole w Gronowie</t>
  </si>
  <si>
    <t>mieszkalno-użytkowy</t>
  </si>
  <si>
    <t>modernizacja 2017</t>
  </si>
  <si>
    <t>Gronowo 1</t>
  </si>
  <si>
    <t>czerwona cegła</t>
  </si>
  <si>
    <t xml:space="preserve">drewniane </t>
  </si>
  <si>
    <t>Budynek po szkole w Nowej Wsi</t>
  </si>
  <si>
    <t xml:space="preserve">nie </t>
  </si>
  <si>
    <t>Nowa Wieś 15</t>
  </si>
  <si>
    <t>konstrukcja - drewaniana, pokrycie - eternit</t>
  </si>
  <si>
    <t>Budynek po szkole w Prusach</t>
  </si>
  <si>
    <t>Prusy 9</t>
  </si>
  <si>
    <t>Wiata w Szczuplinach</t>
  </si>
  <si>
    <t>konstrukcja - drewniana</t>
  </si>
  <si>
    <t>Wiata w Jeglii</t>
  </si>
  <si>
    <t>Przystanki autobusowa przy drogach dla dzieci</t>
  </si>
  <si>
    <t>KB</t>
  </si>
  <si>
    <t>Obiekt w Prusach - świetlica wiejska</t>
  </si>
  <si>
    <t>Modernizacja 2019</t>
  </si>
  <si>
    <t xml:space="preserve">Prusy </t>
  </si>
  <si>
    <t>Wiata w Groszkach</t>
  </si>
  <si>
    <t>Wiata w Tuczkach</t>
  </si>
  <si>
    <t>Skwer nad jeziorem Rybińskim</t>
  </si>
  <si>
    <t>Plac zabaw w Koszelewkach</t>
  </si>
  <si>
    <t>Świetlica wiejska w Jeglii</t>
  </si>
  <si>
    <t>beton</t>
  </si>
  <si>
    <t>częsciowo</t>
  </si>
  <si>
    <t>1993, Modernizacja 2018</t>
  </si>
  <si>
    <t>biała cegła</t>
  </si>
  <si>
    <t>żelbeton</t>
  </si>
  <si>
    <t>Lampa solarna (FS)</t>
  </si>
  <si>
    <t>Grabacz</t>
  </si>
  <si>
    <t>Lampa solarna uliczno-parkowa (FS)</t>
  </si>
  <si>
    <t>Lampa fotowoltaiczna (FS H)</t>
  </si>
  <si>
    <t>Lampa solarna (FS G)</t>
  </si>
  <si>
    <t>Wodny plac zabaw dz. 411/1</t>
  </si>
  <si>
    <t>Rybno</t>
  </si>
  <si>
    <t>Altanka w Tuczkach</t>
  </si>
  <si>
    <t>Altana w Kopaniarzach</t>
  </si>
  <si>
    <t>Świetlica wiejska - Nowa Wieś</t>
  </si>
  <si>
    <t>Modernizacja 2017</t>
  </si>
  <si>
    <t>Nowa Wiś</t>
  </si>
  <si>
    <t>Świetlica Szczupliny</t>
  </si>
  <si>
    <t>Modernizacja 2018</t>
  </si>
  <si>
    <t>wełna+ 2 x papa</t>
  </si>
  <si>
    <t>Siłownia zewnętrzna - Koszelewy</t>
  </si>
  <si>
    <t>2017, 2018</t>
  </si>
  <si>
    <t>Siłownia zewnętrzna - Szczupliny</t>
  </si>
  <si>
    <t>Siłownia zewnętrzna - Tuczki</t>
  </si>
  <si>
    <t>Wieża widokowa przy Remizie OSP w Koszelewach im. Rodziny Nowakowskich</t>
  </si>
  <si>
    <t>Remiza OSP w Hartowcu</t>
  </si>
  <si>
    <t>beton kom.</t>
  </si>
  <si>
    <t>konstrukcja drewniana, pokrycie blacha</t>
  </si>
  <si>
    <t>Budynek na potrzeby Klubu Seniotra+ w Rybnie</t>
  </si>
  <si>
    <t>Rybno, ul. Lubawska 12</t>
  </si>
  <si>
    <t>Amfiteatr w Dębieniu</t>
  </si>
  <si>
    <t>Dębień 10</t>
  </si>
  <si>
    <t>konstrukcja drewniana</t>
  </si>
  <si>
    <t>Siłownia zewnętrzna-OSA w Dębieniu</t>
  </si>
  <si>
    <t>Dębień</t>
  </si>
  <si>
    <t>Siłownia zewnętrzna-OSA Jeglia</t>
  </si>
  <si>
    <t>Siłownia zewnętrzna-OSA w Naguszewie</t>
  </si>
  <si>
    <t>Siłownia zewnętrzna-OSA w Rumianie</t>
  </si>
  <si>
    <t>Siłownia zewnętrzna-OSA w Truszczynach</t>
  </si>
  <si>
    <t>Zagospodarowanie turystyczne nad jeziorem Grądy</t>
  </si>
  <si>
    <t>altana  drewniana</t>
  </si>
  <si>
    <t>pokryta gontem</t>
  </si>
  <si>
    <t>Zagospodarowanie plaży nad jeziorem Zarybinek w msc. Rybno</t>
  </si>
  <si>
    <t>pomost drewniany, altana drewniana</t>
  </si>
  <si>
    <t>pokrycie strzechą</t>
  </si>
  <si>
    <t>Komputer AIO Lenovo S40-40</t>
  </si>
  <si>
    <t>Komputer AiO Lenovo S40-40</t>
  </si>
  <si>
    <t>Drukarka</t>
  </si>
  <si>
    <t>Drukarka HP OfficeJet 201</t>
  </si>
  <si>
    <t>Telebim</t>
  </si>
  <si>
    <t>Szafa Rack 12U na kółkach</t>
  </si>
  <si>
    <t>Jednostka centralna Mentor</t>
  </si>
  <si>
    <t>Pulpit mikrofonowy przewodniczącego Mentor</t>
  </si>
  <si>
    <t>Pulpit mikrofonowy delegata Mentor 16 szt</t>
  </si>
  <si>
    <t>Walizka Mentor - ładowarka na 16 akumulatorów</t>
  </si>
  <si>
    <t>Wzmacniacz miksujący PA-900</t>
  </si>
  <si>
    <t>Para zestawów głośnikowych EUL-60/SW</t>
  </si>
  <si>
    <t>Rejestrator MP3 IMG Stage Line DPR-110</t>
  </si>
  <si>
    <t>Regulator głośności ATT-250/WS</t>
  </si>
  <si>
    <t>System do obsługi biura rady</t>
  </si>
  <si>
    <t>Mikrofon bezprzewodowy (zestaw) TXS-616SET</t>
  </si>
  <si>
    <t>Serwerowy system operacyjny MS Windows 2016STD</t>
  </si>
  <si>
    <t>Szafa Rack 42U</t>
  </si>
  <si>
    <t>Macierz Pamięci Masowej DELL PowerVault ME4012 z Przełącznikiem FC</t>
  </si>
  <si>
    <t xml:space="preserve">Stacjonarny zestaw komputerowy Dell OptiPlex 5260 AiO wraz z oprogramieniem biurowym MS Office Home and Business 2016 szt 6 </t>
  </si>
  <si>
    <t>Serwer DELL PowerEdge R740 szt. 2</t>
  </si>
  <si>
    <t>Przełącznik HPE Aruba 3810  szt.2</t>
  </si>
  <si>
    <t>UPS Cover NGS 40kVA</t>
  </si>
  <si>
    <t>Urzadzenie wielofunk. HP laserJet M5221dn</t>
  </si>
  <si>
    <t>Drukarka HP Pro 400</t>
  </si>
  <si>
    <t>Notebook HP Probook 450</t>
  </si>
  <si>
    <t>Notebook DELL VOSTRO</t>
  </si>
  <si>
    <t>Notebook DELL VOSTRO 3568</t>
  </si>
  <si>
    <t>Notebook DELL VOSTRO 3568 W10P 3NBD</t>
  </si>
  <si>
    <t>Notebook Dell Latitude 3590 wraz z oprogramieniem biurowym MS Office Home and Business 2016 4 szt</t>
  </si>
  <si>
    <t xml:space="preserve">Skaner Canon </t>
  </si>
  <si>
    <t>Notebook DELL z monitorem i stacją dokującą</t>
  </si>
  <si>
    <t>brak</t>
  </si>
  <si>
    <t>Jelcz</t>
  </si>
  <si>
    <t>-</t>
  </si>
  <si>
    <t>NDZ89UL</t>
  </si>
  <si>
    <t>ciężarowy</t>
  </si>
  <si>
    <t>NIE</t>
  </si>
  <si>
    <t>X</t>
  </si>
  <si>
    <t>Star Man</t>
  </si>
  <si>
    <t>L7OLER</t>
  </si>
  <si>
    <t>140775RR</t>
  </si>
  <si>
    <t>NDZ V563</t>
  </si>
  <si>
    <t>Ford</t>
  </si>
  <si>
    <t>Transit</t>
  </si>
  <si>
    <t>WFOXXXTTFXBC19470</t>
  </si>
  <si>
    <t>NDZ 70LW</t>
  </si>
  <si>
    <t>POŻARNICZY</t>
  </si>
  <si>
    <t>Ford FAB6</t>
  </si>
  <si>
    <t>Transit VAN</t>
  </si>
  <si>
    <t>WFOXXXBDFX7J38007</t>
  </si>
  <si>
    <t>NDZ 98JK</t>
  </si>
  <si>
    <t>Kia</t>
  </si>
  <si>
    <t>K 2500 2,5 TCID</t>
  </si>
  <si>
    <t>KNESE06326K172615</t>
  </si>
  <si>
    <t>NDZ 80NL</t>
  </si>
  <si>
    <t>dostawczy</t>
  </si>
  <si>
    <t>Orion</t>
  </si>
  <si>
    <t>RFCBH1BHA8Y663746</t>
  </si>
  <si>
    <t>NDZ 45JR</t>
  </si>
  <si>
    <t>motorower</t>
  </si>
  <si>
    <t>Man</t>
  </si>
  <si>
    <t>TGM 13.290</t>
  </si>
  <si>
    <t>WMAN36ZZ2AY242117</t>
  </si>
  <si>
    <t>NDZ 44VE</t>
  </si>
  <si>
    <t>specjalny pożarniczy</t>
  </si>
  <si>
    <t>WF0XXXTTFXAY82030</t>
  </si>
  <si>
    <t>NDZ 44VN</t>
  </si>
  <si>
    <t>Volkswagen</t>
  </si>
  <si>
    <t>Transporter</t>
  </si>
  <si>
    <t>WV1ZZZ70Z1X062001</t>
  </si>
  <si>
    <t>NDZ 09033</t>
  </si>
  <si>
    <t>Mercus</t>
  </si>
  <si>
    <t>906 BB 60</t>
  </si>
  <si>
    <t>WDB9066571P112013</t>
  </si>
  <si>
    <t>NDZ 13780</t>
  </si>
  <si>
    <t>autobus</t>
  </si>
  <si>
    <t xml:space="preserve">przyczepa lekka </t>
  </si>
  <si>
    <t>IN10331</t>
  </si>
  <si>
    <t xml:space="preserve">BRAK </t>
  </si>
  <si>
    <t xml:space="preserve">PRZYCZEPA </t>
  </si>
  <si>
    <t>Mercedes Benz</t>
  </si>
  <si>
    <t>Atego</t>
  </si>
  <si>
    <t>WDB9676361L906538</t>
  </si>
  <si>
    <t>NDZ 14246</t>
  </si>
  <si>
    <t>samochód specjalny pożarniczy</t>
  </si>
  <si>
    <t>MICRO CAR</t>
  </si>
  <si>
    <t>1/SIDKA S1 M55</t>
  </si>
  <si>
    <t>SU916087315MC1193</t>
  </si>
  <si>
    <t>NDZ90LP</t>
  </si>
  <si>
    <t>przyczepa lekka</t>
  </si>
  <si>
    <t>FORD</t>
  </si>
  <si>
    <t>Transit Custom</t>
  </si>
  <si>
    <r>
      <t>WF</t>
    </r>
    <r>
      <rPr>
        <sz val="10"/>
        <rFont val="Czcionka tekstu podstawowego"/>
        <family val="0"/>
      </rPr>
      <t>øZXXTTGZF527343</t>
    </r>
  </si>
  <si>
    <t>NDZ 16422</t>
  </si>
  <si>
    <t>przyczepa rydwan</t>
  </si>
  <si>
    <t>R-EU-L2</t>
  </si>
  <si>
    <t>SYBL20000J0000405</t>
  </si>
  <si>
    <t>NDZ 2P79</t>
  </si>
  <si>
    <t>Przyczepa</t>
  </si>
  <si>
    <t>Dacia</t>
  </si>
  <si>
    <t>Sandero</t>
  </si>
  <si>
    <t>UU1B5220661816439</t>
  </si>
  <si>
    <t>NDZ29245</t>
  </si>
  <si>
    <t>osobowy</t>
  </si>
  <si>
    <t>04.02.2019</t>
  </si>
  <si>
    <t>GMINA RYBNO</t>
  </si>
  <si>
    <t>MasterTech</t>
  </si>
  <si>
    <t>SU9Pl0000KWMT2027</t>
  </si>
  <si>
    <t>NDZ3P84</t>
  </si>
  <si>
    <t>Transporter T4 2,4 D</t>
  </si>
  <si>
    <t>WV2ZZZ70ZSH083031</t>
  </si>
  <si>
    <t>NDZE850</t>
  </si>
  <si>
    <t>cieżarowy</t>
  </si>
  <si>
    <t>OSP HARTOWIEC</t>
  </si>
  <si>
    <t xml:space="preserve">Star </t>
  </si>
  <si>
    <t>M78</t>
  </si>
  <si>
    <t>SUSM78ZZZ2F000697</t>
  </si>
  <si>
    <t>NDZ30998</t>
  </si>
  <si>
    <t>04.12.2001</t>
  </si>
  <si>
    <t>OSP KOSZELEWY</t>
  </si>
  <si>
    <t>Rydwan</t>
  </si>
  <si>
    <t>Euro C750</t>
  </si>
  <si>
    <t>SYBL20000K0000966</t>
  </si>
  <si>
    <t>NDZ6P18</t>
  </si>
  <si>
    <t>NDZ7P44</t>
  </si>
  <si>
    <t>Zeppia S.Cymerman</t>
  </si>
  <si>
    <t>SV9PC500010GK1018</t>
  </si>
  <si>
    <t>Pompa hydrauliczna DPU60PC</t>
  </si>
  <si>
    <t>1149626HH</t>
  </si>
  <si>
    <t>Holmatro</t>
  </si>
  <si>
    <t>Remiza OSP Rybno 
ul. Lubawska 15,
 13-220 Rybno</t>
  </si>
  <si>
    <t>Rozpieracz ramieniowy SP4260C</t>
  </si>
  <si>
    <t>1149392HH</t>
  </si>
  <si>
    <t>Rozpieracz teleskopowy TR4350C</t>
  </si>
  <si>
    <t>1148569HH</t>
  </si>
  <si>
    <t>Rozpieracz kolumnowy RA4332C</t>
  </si>
  <si>
    <t>1149140HH</t>
  </si>
  <si>
    <t>Zestaw do wyważania drzwi HDO100 z pompą ręczną i wężem hydraulicznym</t>
  </si>
  <si>
    <t>1151145HH</t>
  </si>
  <si>
    <t>Przecinak do pedałów HMC8U</t>
  </si>
  <si>
    <t>1147267HH</t>
  </si>
  <si>
    <t>Uniwersalne nożyce CU4055CNCTII</t>
  </si>
  <si>
    <t>1149621HH</t>
  </si>
  <si>
    <t>Uniwersalne narzędzie do przecinania szyb GLAS MASTER</t>
  </si>
  <si>
    <t>Zestaw klocków, podkładów i klinów do stabilizacji SET A+SET B  - 2 kpl.</t>
  </si>
  <si>
    <t>Wsporniki progowe HRS22 i HRS 22NCT</t>
  </si>
  <si>
    <t>Motopompa pożarnicza - OSP Grądy</t>
  </si>
  <si>
    <t>TOHATASU</t>
  </si>
  <si>
    <t>Motopompa pożarnicza - OSP Żabiny</t>
  </si>
  <si>
    <t xml:space="preserve">Motopompa szlamowa - OSP Truszczyny </t>
  </si>
  <si>
    <t>KOSHIN</t>
  </si>
  <si>
    <t>Motopompa szlamowa - OSP Rumian</t>
  </si>
  <si>
    <t>Motopompa pożarnicza - OSP Koszelewy</t>
  </si>
  <si>
    <t>Motopompa pożarnicza Tohatasu - OSP Rumian</t>
  </si>
  <si>
    <t>Motopompa szlamamowa - OSP Koszelewy</t>
  </si>
  <si>
    <t>Motopompa pożarnicza - OSP Truszczyny</t>
  </si>
  <si>
    <t>Drabina ZS 2100/3H ratownicza</t>
  </si>
  <si>
    <t>Pompa szlamowa - OSP Jeglia</t>
  </si>
  <si>
    <t>Stacja obiektowa DSP - 52 - OSP Rumian</t>
  </si>
  <si>
    <t>Zagęszczarka</t>
  </si>
  <si>
    <t>Silnik zaburtowy - OSP Rybno</t>
  </si>
  <si>
    <t>014371AE</t>
  </si>
  <si>
    <t>Stacja obiektowa DSp-52 OSP Truszczyny</t>
  </si>
  <si>
    <t>Motopompa szlamowa - OSP Hartowiec</t>
  </si>
  <si>
    <t>Motopompa pozarnicza OSP Dębień</t>
  </si>
  <si>
    <t>Stacja obiektowa DSP-52 OSP Koszelewy</t>
  </si>
  <si>
    <t>Stacja obiektowa DSP-52 OSP Jeglia</t>
  </si>
  <si>
    <t>Agregat prądotwórczy FH 7001R (FS)</t>
  </si>
  <si>
    <t>Kosiarka Samojezdna - traktor MTD (FS)</t>
  </si>
  <si>
    <t>Automatyczna stacja meteorologiczna przeznaczona do systemu monitoringu suszy rolniczej dla gm. Rybno</t>
  </si>
  <si>
    <t>Kocioł CO DEFRODUO UNI50 (FS)</t>
  </si>
  <si>
    <t>Kocioł "Kotek"</t>
  </si>
  <si>
    <t>Kosiarka samojezdna z przyczepą i pługiem FS Tuczki</t>
  </si>
  <si>
    <t>Miernika Altair wielogazowy z ładowarka - OSP Żabiny</t>
  </si>
  <si>
    <t>Wał łąkowo polowy</t>
  </si>
  <si>
    <t>3044/5</t>
  </si>
  <si>
    <t>Równiarka drogowa</t>
  </si>
  <si>
    <t>Agregat hydrauliczny</t>
  </si>
  <si>
    <t>Nożyce hydrauliczne</t>
  </si>
  <si>
    <t>Rozpieracz Ramieniowy z akcesoriami</t>
  </si>
  <si>
    <t>Kierowanie podstawowymi rodzajami działalności publicznej</t>
  </si>
  <si>
    <t>1. Urząd Gminy Rybno</t>
  </si>
  <si>
    <t>1.Urząd Gminy Rybno</t>
  </si>
  <si>
    <t>Zestaw komputerowy intel G3260</t>
  </si>
  <si>
    <t>Drukarka Kyocera P2135DN</t>
  </si>
  <si>
    <t>Urzadzenie wielofunkcyjne Kyocera FS-6525MFP</t>
  </si>
  <si>
    <t>Komputer Dell Vostro 3268 SFF W10Pro 13-7100</t>
  </si>
  <si>
    <t>Notebook dell Inspiron 5558 Win 8.1</t>
  </si>
  <si>
    <t>Notebook Dell Vostro 3568 W10P 3NBD</t>
  </si>
  <si>
    <t>Notebook Lenovo V/30-15/KB</t>
  </si>
  <si>
    <t>ul. Zajeziorna 58</t>
  </si>
  <si>
    <t xml:space="preserve"> POZOSTAŁA POMOC SPOŁECZNA BEZ ZAKWATEROWANIA, GDZIE INDZIEJ NIESKLASYFIKOWANA</t>
  </si>
  <si>
    <t xml:space="preserve">Gminny Ośrodek Pomocy Społecznej w Rybnie </t>
  </si>
  <si>
    <t xml:space="preserve">2. Gminny Ośrodek Pomocy Społecznej w Rybnie </t>
  </si>
  <si>
    <t>oczyszczalnia ścieków</t>
  </si>
  <si>
    <t>oczyszczanie ścieków</t>
  </si>
  <si>
    <t>gaśnice/1 drzwi-2 zamki/dozór całodobowy-pracownik</t>
  </si>
  <si>
    <t>ul. Zarybińska 9, Rybno</t>
  </si>
  <si>
    <t>Żel-beton</t>
  </si>
  <si>
    <t>Żel-beton, papa</t>
  </si>
  <si>
    <t>hala reaktorów</t>
  </si>
  <si>
    <t>Dozór całodobowy-pracownik</t>
  </si>
  <si>
    <t>budynek techniczny</t>
  </si>
  <si>
    <t>stacja uzdatniania wody hydrofornia</t>
  </si>
  <si>
    <t>uzdatnianie wody hydrofornia</t>
  </si>
  <si>
    <t>gaśnice/1 drzwi-2 zamki</t>
  </si>
  <si>
    <t>ul. Zajeziorna, Rybno</t>
  </si>
  <si>
    <t>beton, papa</t>
  </si>
  <si>
    <t>hydrofornia Koszelewy</t>
  </si>
  <si>
    <t>hydrofornia</t>
  </si>
  <si>
    <t>hydrofornia Gralewo Stacja</t>
  </si>
  <si>
    <t>Gralewo Stacja</t>
  </si>
  <si>
    <t>hydrofornia Hartowiec</t>
  </si>
  <si>
    <t>Ursus</t>
  </si>
  <si>
    <t>U-912</t>
  </si>
  <si>
    <t>NDZT815</t>
  </si>
  <si>
    <t>ciągnik rolniczy</t>
  </si>
  <si>
    <t>przyczepa</t>
  </si>
  <si>
    <t>jednoosiowa</t>
  </si>
  <si>
    <t>NDZY660</t>
  </si>
  <si>
    <t>rolnicza przyczepa</t>
  </si>
  <si>
    <t>Dwuosiowa ciężarowa</t>
  </si>
  <si>
    <t>NDZY755</t>
  </si>
  <si>
    <t>ciężarowa przyczepa</t>
  </si>
  <si>
    <t>Meprozet</t>
  </si>
  <si>
    <t>T-527</t>
  </si>
  <si>
    <t>MEP091045</t>
  </si>
  <si>
    <t>NDZ76HY</t>
  </si>
  <si>
    <t>przyczepa asenizacyjna</t>
  </si>
  <si>
    <t>Fiat</t>
  </si>
  <si>
    <t>Seicento 98-05</t>
  </si>
  <si>
    <t>ZFA18700001036227</t>
  </si>
  <si>
    <t>NDZ45UW</t>
  </si>
  <si>
    <t xml:space="preserve"> osobowy</t>
  </si>
  <si>
    <t>T 604</t>
  </si>
  <si>
    <t xml:space="preserve"> NDZ 31UY</t>
  </si>
  <si>
    <t>ciężarowa rolnicza</t>
  </si>
  <si>
    <t>golf</t>
  </si>
  <si>
    <t>WVWZZZ1HZSW522035</t>
  </si>
  <si>
    <t>NDZ33580</t>
  </si>
  <si>
    <t>WNP-SUSKI</t>
  </si>
  <si>
    <t>SP1</t>
  </si>
  <si>
    <t>SVYSP10000FK000341</t>
  </si>
  <si>
    <t>NDZ74LP</t>
  </si>
  <si>
    <t>1. GOPS</t>
  </si>
  <si>
    <t>Pobór, dostarczanie wody; odprowadzanie i oczyszczanie ścieków</t>
  </si>
  <si>
    <t>3600Z, 3700Z</t>
  </si>
  <si>
    <t xml:space="preserve">3. Zakład Gospodarki Komunalnej w Rybnie Sp z o.o. </t>
  </si>
  <si>
    <t>PLACÓWKI WYCHOWANIA PRZEDSZKOLNEGO</t>
  </si>
  <si>
    <t>Drukarka HP 6230</t>
  </si>
  <si>
    <t>Drukarka HP 6960</t>
  </si>
  <si>
    <t>Rybno, ul. Lubawska 15</t>
  </si>
  <si>
    <t>4. Przedszkole w Rybnie</t>
  </si>
  <si>
    <t>edukacja</t>
  </si>
  <si>
    <t>Tak</t>
  </si>
  <si>
    <t>Nie</t>
  </si>
  <si>
    <t xml:space="preserve"> kraty na dzwiach Sali informatycznej, gaśnice proszkowe, - 5 szt., hydrant przy posesji, drzwi frontowe i ewakuacyjne na dwa zamki</t>
  </si>
  <si>
    <t>Koszelewy 78, 13-206 Płośnica</t>
  </si>
  <si>
    <t xml:space="preserve">cegła </t>
  </si>
  <si>
    <t>typ DMS</t>
  </si>
  <si>
    <t>betony, papa</t>
  </si>
  <si>
    <t>na dachu instalacja fotowoltaiczna - (96399,77 zł); Elewacja, ocieplenie ścian (110039,65zł); ocieplenie stropu (50197,27zł); wymiana grzejników i zaworów termostatycznych (16637,73 zł), wymiana opraw oświetleniowych na ledowe (17663,07 zł), przebudowa pomieszczeń (56351,61 zł)</t>
  </si>
  <si>
    <t xml:space="preserve"> remont w kotłowni - (2460,00 zł); przebudowa zasilania głównego (3960,00 zł),</t>
  </si>
  <si>
    <t>budynek gospodarczy</t>
  </si>
  <si>
    <t>wymiana drzwi, remont pomieszczeń i dachu -( 6000,00 zł)</t>
  </si>
  <si>
    <t>boisko wielofunkcyjne</t>
  </si>
  <si>
    <t>boisko o nawierzchni z trawy syntetycznej</t>
  </si>
  <si>
    <t>Sala sportowa z zapleczem</t>
  </si>
  <si>
    <t>hydrant zewnętrzny</t>
  </si>
  <si>
    <t>gazobeton</t>
  </si>
  <si>
    <t>drewno</t>
  </si>
  <si>
    <t>konstrukcja cdrewniana, pokrycie na zapleczu- dachówka, pokrycie na Sali - blachodachówka</t>
  </si>
  <si>
    <t>kamera zewnętrzna</t>
  </si>
  <si>
    <t>rejestrator 4 kanałowy</t>
  </si>
  <si>
    <t>Laptop</t>
  </si>
  <si>
    <t>Aparat fotograficzny</t>
  </si>
  <si>
    <t>Laptop - 4szt.</t>
  </si>
  <si>
    <t>Tablet - 4 szt.</t>
  </si>
  <si>
    <t>Laptop Acer Aspire 3 A315-56-398Q</t>
  </si>
  <si>
    <t>Tablica interaktywna - zestaw</t>
  </si>
  <si>
    <t>Zestaw komputerowy 3 szt</t>
  </si>
  <si>
    <t>Kserokopiarka KM TA181/220</t>
  </si>
  <si>
    <t>szkoły podstawowe</t>
  </si>
  <si>
    <t>5. Szkoła Podstawowa im. Janusza Korczaka w Koszelewach</t>
  </si>
  <si>
    <t>budynek szkolny</t>
  </si>
  <si>
    <t>gaśnice proszkowe 3 szt., kraty na oknch do Sali komputerowej (I piętro), hydrant, cztery drzwi wejściowe, zamki patentowe, monitoring zewnętrzny</t>
  </si>
  <si>
    <t>Rumian 12</t>
  </si>
  <si>
    <t>beton, deska</t>
  </si>
  <si>
    <t>drewno, blachodachówka</t>
  </si>
  <si>
    <t>dobra</t>
  </si>
  <si>
    <t>hala sportowa</t>
  </si>
  <si>
    <t>gaśnica proszkowa 1 szt, hydrant, 2 szt drzwi wejściowe, zamki patentowe, monitoring zewnętrzny,</t>
  </si>
  <si>
    <t>blacha</t>
  </si>
  <si>
    <t>boisko o nawierzchni z trawy syntetycznej, monitoring zewnętrzny</t>
  </si>
  <si>
    <t>boisko trawiaste</t>
  </si>
  <si>
    <t>boisko o nawierzchni z trawy naturalnej</t>
  </si>
  <si>
    <t>Tablica S83 Touch</t>
  </si>
  <si>
    <t>Urządzenie wielofunkcyjne Epson</t>
  </si>
  <si>
    <t>Monitory interaktywne my Board 55" 2 szt.</t>
  </si>
  <si>
    <t>Drukarka Laserowa MONO HP M26A</t>
  </si>
  <si>
    <t>laptop lenowo G70-70</t>
  </si>
  <si>
    <t>laptop 100-15 IBD</t>
  </si>
  <si>
    <t>tablety na potrzeby pom. Elektronicznych 4 szt.</t>
  </si>
  <si>
    <t>laptopy na potrzeby pomiarów elektronicznych 4 szt.</t>
  </si>
  <si>
    <t>tablety "10"  12 szt.</t>
  </si>
  <si>
    <t>laptopy Acer Aspire 3 A315-56-398Q 4 szt.</t>
  </si>
  <si>
    <t>rejestrator Dahua HD-8 port 2TB na zewnątrz budynku</t>
  </si>
  <si>
    <t>Kamera Hikvison HD 3Mp 4 szt na zewnątrz budynku</t>
  </si>
  <si>
    <t>6. Szkoła Podstawowa im. Ks. Jana Twardowskiego w Rumianie</t>
  </si>
  <si>
    <t>Szkoła Podstawowa w Żabinach</t>
  </si>
  <si>
    <t>zajęcia dydaktyczne</t>
  </si>
  <si>
    <t>TAK</t>
  </si>
  <si>
    <t>1918-1945</t>
  </si>
  <si>
    <t>gaśnice proszkowe, kraty na oknach w pracowni komputerowej i gabinecie dyrektora</t>
  </si>
  <si>
    <t>Żabiny 26, 13-220 Rybno</t>
  </si>
  <si>
    <t>betonowe</t>
  </si>
  <si>
    <t>deska, papa, blacha</t>
  </si>
  <si>
    <t>300 m jezioro</t>
  </si>
  <si>
    <t>termomodernizacja budynku na kwotę 288734,74</t>
  </si>
  <si>
    <t>bardzo dory</t>
  </si>
  <si>
    <t>2+strych</t>
  </si>
  <si>
    <t>Sala gimnastyczna i łącznik kotłownia olejowa</t>
  </si>
  <si>
    <t>konstrukcjametqalowa ocieplenie + blacha</t>
  </si>
  <si>
    <t>przechowywanie zuzytych sprzętów i narzędzi</t>
  </si>
  <si>
    <t>przed 1980</t>
  </si>
  <si>
    <t>murowany</t>
  </si>
  <si>
    <t>zalewany betonem</t>
  </si>
  <si>
    <t>papa</t>
  </si>
  <si>
    <t>boisko wielofunkccyjne</t>
  </si>
  <si>
    <t>Zestaw komputerowy INTEL G3260/Win10Home</t>
  </si>
  <si>
    <t>Urządzenie wielofunkcyjne Brother DCP-J100</t>
  </si>
  <si>
    <t>Zestaw komputerowy Intel i3-6100</t>
  </si>
  <si>
    <t xml:space="preserve">Podświetlana Tablica Okulistyczna z pilotem </t>
  </si>
  <si>
    <t>Monitor LCD 24"  LG 24MP48HQ</t>
  </si>
  <si>
    <t>Projektor NEC UM361X WM</t>
  </si>
  <si>
    <t>Tablica interaktywna MyBoard Black 86" Nano</t>
  </si>
  <si>
    <t>Kolumna akt PYM 412 12</t>
  </si>
  <si>
    <t>Kolumna pas PYP 312</t>
  </si>
  <si>
    <t>Notebook Lenovo IdeaPad 310-15ISK</t>
  </si>
  <si>
    <t>Projektor Ricoh PJ X2240</t>
  </si>
  <si>
    <t>Elektroniczna waga medyczna Charder MS4940+wzrostomierz mechaniczny Charder HM201M</t>
  </si>
  <si>
    <t>Tablet na potzrby pomiarów elektronicznych</t>
  </si>
  <si>
    <t>Laptop z rozszerzona gwarancja na potzrby pomiarów elektronicznych</t>
  </si>
  <si>
    <t xml:space="preserve">Laptop Acer Aspire </t>
  </si>
  <si>
    <t>7. Szkoła Podstawowa im. Polskich Mistrzów Olimpijskich w Żabinach</t>
  </si>
  <si>
    <t>Szkoła Podstawowa w Rybnie</t>
  </si>
  <si>
    <t>gaśnice proszkowe 9 szt., hydranty 3 szt., kraty na parterze i roleta antywłamaniowa drzwi-biblioteka, drzwi do budynku szkoły: 2 podwójne, 1 pojedyncze, ilość zamków 6 szt.</t>
  </si>
  <si>
    <t>13-220 Rybno, ul. Wyzwolenia 12</t>
  </si>
  <si>
    <t>beton w nowej części szkoły, stara część szkoły stropy drewniane</t>
  </si>
  <si>
    <t>papa termozgrzewalna, blacha</t>
  </si>
  <si>
    <t>po remoncie</t>
  </si>
  <si>
    <t>częściowo</t>
  </si>
  <si>
    <t>sala sportowa w Rybnie</t>
  </si>
  <si>
    <t>gaśnica proszkowa 3 szt., hydranty 2 szt., alarm</t>
  </si>
  <si>
    <t>bardzo dobra</t>
  </si>
  <si>
    <t>boisko przy szkole podstawowej</t>
  </si>
  <si>
    <t>stacja graficzna</t>
  </si>
  <si>
    <t>drukarka 3D</t>
  </si>
  <si>
    <t>kopiarka Sharp</t>
  </si>
  <si>
    <t>projektor Acer P1250</t>
  </si>
  <si>
    <t>tablica interaktywna NewLine Truboard</t>
  </si>
  <si>
    <t>monitor</t>
  </si>
  <si>
    <t>tablica interaktywna Avtek</t>
  </si>
  <si>
    <t>komputer serwer</t>
  </si>
  <si>
    <t>projektor NEC</t>
  </si>
  <si>
    <t>tablica interaktywna</t>
  </si>
  <si>
    <t>projektor</t>
  </si>
  <si>
    <t>dysk Segate 500GB Sata III 16MB</t>
  </si>
  <si>
    <t>monitor Philips 21,5"</t>
  </si>
  <si>
    <t>komputer Dell Vostro 3800 I3-4170</t>
  </si>
  <si>
    <t>centrala telefoniczna Platan Prima</t>
  </si>
  <si>
    <t>Tablica interaktywna Qomo</t>
  </si>
  <si>
    <t>projektor NEC V 311x</t>
  </si>
  <si>
    <t>laptop Lenovo ideapad 100-15IBD 80QQ</t>
  </si>
  <si>
    <t>laptop Asus</t>
  </si>
  <si>
    <t>głośnik Manta</t>
  </si>
  <si>
    <t>komputer Dell 7020i5</t>
  </si>
  <si>
    <t>mikrofony</t>
  </si>
  <si>
    <t>aparat Sony</t>
  </si>
  <si>
    <t>obiektyw Sony</t>
  </si>
  <si>
    <t>laptop Dell</t>
  </si>
  <si>
    <t>tablet na potrzeby pomiarów elektronicznych</t>
  </si>
  <si>
    <t>interfejs mobilny z akcesoriami do pomiarów elektronicznych</t>
  </si>
  <si>
    <t>laptop z rozszerzona gwarancją</t>
  </si>
  <si>
    <t>tablet 10"</t>
  </si>
  <si>
    <t>laptop Acer Aspire 3</t>
  </si>
  <si>
    <t>kamera BCS-DMIP1401AIR-E IV</t>
  </si>
  <si>
    <t>rejestrator DCS-NVR 1604ME-II</t>
  </si>
  <si>
    <t>kamera BCS-TIP4401AIR-IV</t>
  </si>
  <si>
    <t>9. Szkoła Podstawowa im. Kawalerów Orderu Uśmiechu w Rybnie</t>
  </si>
  <si>
    <t>1985 r.</t>
  </si>
  <si>
    <t xml:space="preserve">gaśnice - 10 szt., hydranty 4 szt., kraty na oknach - parter - biblioteka chronią pomieszczenie (całe) urządzenie alarmowe - parter - biblioteka - sygnalizacja dżwiękowa, ilość i rodzaj drzwi do budynku - 1 szt., rodzaj i ilość zamów - 1 szt., urządzenia alarmowe -III piętro (pracownia komputerowa - sygnalizacja dźwiękowa lokalnie na terenie obiektu, </t>
  </si>
  <si>
    <t>ul. Sportowa 24, 13-220 Rybno</t>
  </si>
  <si>
    <t>cegła pełna gazobeton</t>
  </si>
  <si>
    <t xml:space="preserve">płyty prefabrykowane typu żerań, stropodach dwuspadowy wentylowany </t>
  </si>
  <si>
    <t>papa bitumiczna</t>
  </si>
  <si>
    <t>jezioro ok.. 300 metrów</t>
  </si>
  <si>
    <t>b. dobry</t>
  </si>
  <si>
    <t>UPS LESTAR MC-655</t>
  </si>
  <si>
    <t>Centrala telefoniczna Platan Prima</t>
  </si>
  <si>
    <t>Komputer Dell</t>
  </si>
  <si>
    <t>Drukarka HP Laser Pro P11102WB</t>
  </si>
  <si>
    <t>Defibrylator treningowy</t>
  </si>
  <si>
    <t>Projektor BenQ MS 524</t>
  </si>
  <si>
    <t>Kserokopiarka Kyocera</t>
  </si>
  <si>
    <t>Głośniki komputerowe</t>
  </si>
  <si>
    <t xml:space="preserve">Defibrylator </t>
  </si>
  <si>
    <t>Notebook Lenovo G70-80(12)</t>
  </si>
  <si>
    <t>Ciśnieniomierz Omron M2 z zasil.</t>
  </si>
  <si>
    <t>Komputer ACER AXC-70</t>
  </si>
  <si>
    <t>Projektor Benq MS 527</t>
  </si>
  <si>
    <t>Drukarka HP LaserJet Pro M12A</t>
  </si>
  <si>
    <t>Podświetlana tablica okulistyczna z pilotem</t>
  </si>
  <si>
    <t>Elektroniczna waga medyczna Chader</t>
  </si>
  <si>
    <t>Laptop Dell Latitude E 6410 - poleasingowy</t>
  </si>
  <si>
    <t>Rejestrator 16-kanałowy BCS-CVR</t>
  </si>
  <si>
    <t>DZIAŁALNOŚĆ WSPOMAGAJĄCA EDUKACJĘ</t>
  </si>
  <si>
    <t>10. Zespół Szkół w Rybnie</t>
  </si>
  <si>
    <t>biblioteka</t>
  </si>
  <si>
    <t>obiekt użyteczności publicznej</t>
  </si>
  <si>
    <t>główny wyłacznik p. poż., czujnik dymu, instalacja monitoringu</t>
  </si>
  <si>
    <t>ul. Wyzwolenia 90</t>
  </si>
  <si>
    <t>elementy żelbetowe, szkieletowa</t>
  </si>
  <si>
    <t>stropdach kryty pspą</t>
  </si>
  <si>
    <t>b dobry</t>
  </si>
  <si>
    <t>SHURE BLX 288E/SM58 - system bezprzewody</t>
  </si>
  <si>
    <t>Stand 4 m by Goliath Basic 3800 Wind UP</t>
  </si>
  <si>
    <t>Conga zestaw - natural ze stojakami</t>
  </si>
  <si>
    <t>cameo superflu – lampa</t>
  </si>
  <si>
    <t>yamaha mg 12 xu Mikser analogowy</t>
  </si>
  <si>
    <t xml:space="preserve"> light 4 me -oświetlenie estradowe</t>
  </si>
  <si>
    <t>light 4 me venon oświetlenie estradowe</t>
  </si>
  <si>
    <t>Corg PA 800 - instrument klawiszowy</t>
  </si>
  <si>
    <t>Konsola SONY</t>
  </si>
  <si>
    <t>Behringer S32 stagebox cyfrowy</t>
  </si>
  <si>
    <t>Estrada mobilna</t>
  </si>
  <si>
    <t>WIOLA W2</t>
  </si>
  <si>
    <t>SUCW2G60FB2002405</t>
  </si>
  <si>
    <t>NDZ 40VY</t>
  </si>
  <si>
    <t>01.09.2011r.</t>
  </si>
  <si>
    <t>1800 kg</t>
  </si>
  <si>
    <t xml:space="preserve"> DZIAŁALNOŚĆ BIBLIOTEK</t>
  </si>
  <si>
    <t>12.   Gminna Biblioteka Publiczna w Rybnie</t>
  </si>
  <si>
    <t>Szkoła Podstawowa, Hala Gimnastyczna</t>
  </si>
  <si>
    <t>1879, 1951, 1999,  2001 hala</t>
  </si>
  <si>
    <t>przeciwpożarowe: gaśnica proszkowa ABC 6 kg - 5 szt., gaśnica BC 2 kg skroplonego CO2 - 1szt., gaśnica BC 6 kg skroplonego CIO2 - 1 sztuka; przeciwkradzieżowe: drzwi do budynku - 4 szt., zamki bębenkowe 4 szt., dozór woźny część doby</t>
  </si>
  <si>
    <t>Hartowiec 40, 13-220 Rybno</t>
  </si>
  <si>
    <t>drewno, blacha</t>
  </si>
  <si>
    <t>980m2</t>
  </si>
  <si>
    <t>Telewizor "Skymaster"</t>
  </si>
  <si>
    <t>Telewizor "Samsung"</t>
  </si>
  <si>
    <t>Monitor "Samsung" 65 c.</t>
  </si>
  <si>
    <t>Szkolna Pracownia Cyfrowa</t>
  </si>
  <si>
    <t>Notebok HP 350/F7Y6YEA</t>
  </si>
  <si>
    <t>Acer Aspire 3</t>
  </si>
  <si>
    <t>13. Szkoła Podstawowa im. Marii Konopnickiej w Hartowcu</t>
  </si>
  <si>
    <t>2. Przedszkole w Rybnie</t>
  </si>
  <si>
    <t xml:space="preserve">2. Zakład Gospodarki Komunalnej w Rybnie Sp z o.o. </t>
  </si>
  <si>
    <t>3.   Gminna Biblioteka Publiczna w Rybnie</t>
  </si>
  <si>
    <t>drzwi antywłamaniowe, gaśnice proszkowe, hydrant</t>
  </si>
  <si>
    <t>gaśnice na każdej kondygnacji, instalacja oddymiająca, zamek szyfrowy do drzwi wejściowych, monitoring wspólnego budynku z Urzędem Gminy</t>
  </si>
  <si>
    <t>Ryzyko</t>
  </si>
  <si>
    <t>Data szkody</t>
  </si>
  <si>
    <t>OC ogólne</t>
  </si>
  <si>
    <t>Mienie od ognia i innych zdarzeń</t>
  </si>
  <si>
    <t>AC</t>
  </si>
  <si>
    <t>Elektronika</t>
  </si>
  <si>
    <t>Uszkodzenie kabla światłowodowego podczas  prac związanych z czyszczeniem rowu odwadniającego, przydrożnego.</t>
  </si>
  <si>
    <t>Uszkodzenie elementu zjeżdżalni (ślizgu) na placu zabaw wskutek aktu wandalizmu</t>
  </si>
  <si>
    <t>Uszkodzenie routera wskutek wyłączeniu prądu elektrycznego, które doprowadziło do powstania przepięć</t>
  </si>
  <si>
    <t>Uszkodzenie pojazdu na drodze wskutek potrącenia zająca.</t>
  </si>
  <si>
    <t>Uszkodzewnie plastikowej obudowy unitu stomatologicznego prawdopodobnie podczas prac konserwujących przy zdejmowaniu plastikowej ochrony.</t>
  </si>
  <si>
    <t>Zalanie pomieszczeń hali w wyniku pęknięcia wężyka doprowadzajacego wodę do toalety na piętrze.</t>
  </si>
  <si>
    <t>Zerwanie pokrycia dachu z altany wskutek silnego wiatru.</t>
  </si>
  <si>
    <t>Stłuczenie szyby w drzwiach wejściowych do magazynku, uszkodzenie barierek z poliwęglanu i krzesełek na trybunach oraz drzwi ewakuacyjnych wraz z ościeżnicą w hali sportowej wskutek uderzeń piłką oraz dewastacji dok. przez nieznanych sprawców</t>
  </si>
  <si>
    <t>Uszkodzenie mienia wskutek uderzenia przez pojazd.</t>
  </si>
  <si>
    <t>Uszkodzenie tablicy interaktywnej wskutek wyładowań atmosferycznych.</t>
  </si>
  <si>
    <t>Uszkodzenie  sterownika w oczyszczalni ścieków w wyniku uderzenia pioruna.</t>
  </si>
  <si>
    <t>Uszkodzenie telebimu prze budynkiem UG wskutek wandalizmu dokonanego przez nieznanego sprawcę (rzucenie ciężkim przedmiotem)</t>
  </si>
  <si>
    <t>Uszkodzenie dysku twardego w komputerze stacjonarnym wskutek przepiecia powstałego przez krótkotrwałe wyłaczenia prądu</t>
  </si>
  <si>
    <t>Informacje o szkodach w ostatnich latach</t>
  </si>
  <si>
    <t>Aparat RTG Expert DC</t>
  </si>
  <si>
    <t>Radiowizjografia cyfrowa GXS-700</t>
  </si>
  <si>
    <t>Komputer z oprogramowaniem</t>
  </si>
  <si>
    <t>Unit Stomatologiczny</t>
  </si>
  <si>
    <t>Serwer Fujitsu primergy RX100 S613,3,06  4GB 250 KB</t>
  </si>
  <si>
    <t>REJESTRATOR ROZMÓW FONTEL</t>
  </si>
  <si>
    <t>DRUKARKA HP LASER JET P1102W REJESTRACJA</t>
  </si>
  <si>
    <t>DRUKARKA HP LASER JET P1102W GAB. 13</t>
  </si>
  <si>
    <t>Endometr</t>
  </si>
  <si>
    <t>USG Arietta V6</t>
  </si>
  <si>
    <t>Urządzenie wielofunkcyjne</t>
  </si>
  <si>
    <t>Zestaw komputerowy gabinet 14</t>
  </si>
  <si>
    <t>ZESTAW KOMPUTEROWY gab.13</t>
  </si>
  <si>
    <t>ZESTAW KOMPUTEROWY + MONITOR DOTYKOWY LOGOPEDIA</t>
  </si>
  <si>
    <t>URZĄDZENIE WIELOFUNKCYJNE ( REJESTRACJA)</t>
  </si>
  <si>
    <t>CENTRALA TELEFONICZNA</t>
  </si>
  <si>
    <t>ZAMEK CYFROWY</t>
  </si>
  <si>
    <t>PANEL REKLAMOWY</t>
  </si>
  <si>
    <t>KOMPUTER PCS AER ( 15 SZT)</t>
  </si>
  <si>
    <t>SIEĆ WLAN ACCESS POINT D-LINK ( 3 SZ)</t>
  </si>
  <si>
    <t>SERWER NAS SYNOLOGY</t>
  </si>
  <si>
    <t>SERWER FUJITSU PRIMERGYRX1330 M4</t>
  </si>
  <si>
    <t>TABLET MICROSOFT SURFACE GO</t>
  </si>
  <si>
    <t>SIEĆ FIREWEALL FORTINET FORTIGATE FG-80E-8DL</t>
  </si>
  <si>
    <t>SIEĆ BEZPRZEWODOWA - 3 ZAKOŃCZENIA LOGICZNE</t>
  </si>
  <si>
    <t xml:space="preserve">GENERATOR PALIWOWY I SIEĆ  ZASILAJĄCA </t>
  </si>
  <si>
    <t>KLIMATYZATOR  SERWEROWNIA</t>
  </si>
  <si>
    <t>CENTRALNY ZASILACZ UPS</t>
  </si>
  <si>
    <t>PRALKA PÓŁPROFESJONALNA</t>
  </si>
  <si>
    <t>DRUKARKA HP P1 102W ( 2 SZT)</t>
  </si>
  <si>
    <t>PRALKO-SUSZARKA ELEKTROLUX</t>
  </si>
  <si>
    <t>STACJA DO PRASOWANIA - TEFAL</t>
  </si>
  <si>
    <t>Scaner MEDIATECH</t>
  </si>
  <si>
    <t>Manometr greenlight 300</t>
  </si>
  <si>
    <t>Rejestrator temperartury TR-71 NW</t>
  </si>
  <si>
    <t>EKG AsCard Orange Aspel przenośny</t>
  </si>
  <si>
    <t>Aparat do kriochirurgii CYROS CLASSIC</t>
  </si>
  <si>
    <t>Laptop DELL LATTIUDE E7470</t>
  </si>
  <si>
    <t>ECHOWIBRATOR logopedyczny</t>
  </si>
  <si>
    <t>TERMOMETR BRAUN</t>
  </si>
  <si>
    <t>LAMPA ŚWIATŁOUTWARDZALNA BLUEPHASE 100-240V</t>
  </si>
  <si>
    <t xml:space="preserve">NOTEBOOK FUJITSU LIFEBOOK ( 3 SZT) </t>
  </si>
  <si>
    <t>8621Z, 8623Z</t>
  </si>
  <si>
    <t>praktyka lekarska ogólna, dentystyczna</t>
  </si>
  <si>
    <t>panele fotowoltaiczne o wartości KB 191000 zainstalowane na oczyszczalni ściekow, budynku technicznym i wiacie</t>
  </si>
  <si>
    <t>8. Samodzielny Publiczny Gminny Zakład Opieki Zdrowotnej</t>
  </si>
  <si>
    <t>Yamaha CLP-645 B Clarinowa – pianino</t>
  </si>
  <si>
    <t>Telewizor  Philips</t>
  </si>
  <si>
    <t>ul.ZAJEZIORNA 58 13-220 RYBNO</t>
  </si>
  <si>
    <t>Hartowiec 40, 13- 220 Rybno</t>
  </si>
  <si>
    <t>przeciwpożarowe: gaśnica proszkowa ABC 6 kg - 5 szt., gaśnica BC 2 kg skroplonego CO2 - 1szt., gaśnica BC 6 kg skroplonego CIO2 - 1 sztuka; przeciwkradzieżowe: drzwi do budynku - 4 szt., zamki bębenkowe 4 szt., dozór sprzątaczki część doby</t>
  </si>
  <si>
    <t>3. Samodzielny Publiczny Gminny Zakład Opieki Zdrowotnej</t>
  </si>
  <si>
    <t>4. Szkoła Podstawowa Hartowiec</t>
  </si>
  <si>
    <t>zalanie z kanalizacji</t>
  </si>
  <si>
    <t>kolizja z innym pojazdem</t>
  </si>
  <si>
    <t>OC komunikacyjne</t>
  </si>
  <si>
    <t>NNW członków OSP</t>
  </si>
  <si>
    <t>Szkodowośc na podstawie raportu Ubezpieczycieli na dzień 12.07.2020</t>
  </si>
  <si>
    <t xml:space="preserve"> DZIAŁALNOŚĆ OBIEKTÓW SPORTOWYCH</t>
  </si>
  <si>
    <t>działalność sportowa</t>
  </si>
  <si>
    <t>1998-2001</t>
  </si>
  <si>
    <t>P-poż.   3 hydranty, 8 gaśnic</t>
  </si>
  <si>
    <t>Płyty Atlantis</t>
  </si>
  <si>
    <t>Dobry</t>
  </si>
  <si>
    <t>Dobra</t>
  </si>
  <si>
    <t>Nie dotyczy</t>
  </si>
  <si>
    <t>stadion sportowy</t>
  </si>
  <si>
    <t>2012-2013 modernizacja 2015</t>
  </si>
  <si>
    <t>garaż</t>
  </si>
  <si>
    <t>przechowywanie sprzętów</t>
  </si>
  <si>
    <t xml:space="preserve">hydrant zewnętrzny </t>
  </si>
  <si>
    <t>murowany gazobeton</t>
  </si>
  <si>
    <t xml:space="preserve">deska </t>
  </si>
  <si>
    <t xml:space="preserve">papa termozgrzewalna </t>
  </si>
  <si>
    <t>DRKARKA HP LASER M 125 A</t>
  </si>
  <si>
    <t>KUCHENKA MIKROFALOWA ZELMER 29Z021</t>
  </si>
  <si>
    <t>DRUKARKA HP DESKJET2130</t>
  </si>
  <si>
    <t xml:space="preserve"> Notebook Dell Inspiration 15 3537 win 8.1 COA</t>
  </si>
  <si>
    <t>TELEFON PANASONIC KXTGB212 PDB</t>
  </si>
  <si>
    <t>ZESTAW PRZENOŚNY PSS-900D/BT/D216 14Ah</t>
  </si>
  <si>
    <t>MIKROFON BEZPRZEWODOWY DORĘCZNY H16 823-832 MHz</t>
  </si>
  <si>
    <t>MIKROFON NAGŁOWNY N16</t>
  </si>
  <si>
    <t>STATYW KOLUMNOWY</t>
  </si>
  <si>
    <t>SPAWARKA TRANSFORMATOROWA MMA 2014</t>
  </si>
  <si>
    <t>NOTEBOOK DELL LATITUDE E5530I5 WIN7 HOME PR COA</t>
  </si>
  <si>
    <t>Aerator Easy Core 108</t>
  </si>
  <si>
    <t>Ośrodek Sportu i Rekreacji</t>
  </si>
  <si>
    <t>HUSQWARNA</t>
  </si>
  <si>
    <t>CT200</t>
  </si>
  <si>
    <t>Wykaszarka spalinowa "Echo"</t>
  </si>
  <si>
    <t xml:space="preserve">URZĄDZENIE NAWADNOAJĄCE BOISKO SPORTOWE Z DESZCZOWNIĄ SZPULOWĄ </t>
  </si>
  <si>
    <t>E360548,17/17</t>
  </si>
  <si>
    <t>KOSIARKA VIKING</t>
  </si>
  <si>
    <t>MB 248.4</t>
  </si>
  <si>
    <t>1099,00 ZŁ</t>
  </si>
  <si>
    <t>11. Ośrodek Sportu i Rekreacji w Rybnie</t>
  </si>
  <si>
    <t>2. Ośrodek Sportu i Rekreacji w Rybnie</t>
  </si>
  <si>
    <t>TABLICA WYNIKÓW SPORTOWYCH DTS 160P</t>
  </si>
  <si>
    <t>DRUKARKA HP OFFICEJET PRO 8710</t>
  </si>
  <si>
    <t xml:space="preserve">KOSIARKA SAMOJEZDNA </t>
  </si>
  <si>
    <t>HUSQWARNA  TRAKTOR TC 342 T</t>
  </si>
  <si>
    <t>11. Ośrodek Sportu i Rekreacji</t>
  </si>
  <si>
    <t>Traktor</t>
  </si>
  <si>
    <t>TC342T</t>
  </si>
  <si>
    <t>kosiarka samojezdna</t>
  </si>
  <si>
    <t>13,3 L</t>
  </si>
  <si>
    <t>8.  Samodzielny Publiczny Gminny Zakład Opieki Zdrowotnej</t>
  </si>
  <si>
    <t>Budynek szkoły  wraz z panelami fotowoltaicznymi na budynku o wartości księgowej brutto 99.589,14</t>
  </si>
  <si>
    <t>szkoła podstawowa - bud. + INSTALACJA FOTOWOLTAICZNA 96399,77 zł wliczona w wartość budynku</t>
  </si>
  <si>
    <t>tak, na dachu budynku Ośrdek Zdrowia, Remiza OSP Rybno, Szkoła w: Koszelewach, Żabinach, ZS Rybno</t>
  </si>
  <si>
    <t>suma ubezpieczenia (wartość wskazana w danych)</t>
  </si>
  <si>
    <t>rodzaj wartości (księgowa brutto - KB / odtworzeniowa - O/ odtworzeniowa określona przez Klienta - O*)</t>
  </si>
  <si>
    <t>OGÓŁEM</t>
  </si>
  <si>
    <t>ok. 1950 Modernizacja 2018,  2019</t>
  </si>
  <si>
    <t>01.01.2021 01.01.2022 01.01.2023</t>
  </si>
  <si>
    <t>31.12.2021 31.12.2022 31.12.2023</t>
  </si>
  <si>
    <t>24.12.2021 24.12.2022 24.12.2023</t>
  </si>
  <si>
    <t>23.12.2021 23.12.2022 23.12.2023</t>
  </si>
  <si>
    <t>11.08.2021 11.08.2022 11.08.2023</t>
  </si>
  <si>
    <t>10.08.2022 10.08.2023 10.08.2024</t>
  </si>
  <si>
    <t>05.11.2021 05.11.2022 05.11.2023</t>
  </si>
  <si>
    <t>04.11.2022 04.11.2023 04.11.2024</t>
  </si>
  <si>
    <t xml:space="preserve"> 07.11.2021  07.11.2022  07.11.2023</t>
  </si>
  <si>
    <t xml:space="preserve"> 06.11.2022  06.11.2023  06.11.2024</t>
  </si>
  <si>
    <t>25.09.2021 25.09.2022 25.09.2023</t>
  </si>
  <si>
    <t>24.09.2022 24.09.2023 24.09.2024</t>
  </si>
  <si>
    <t>13.04.2021 13.04.2022 13.04.2023</t>
  </si>
  <si>
    <t>14.07.2021 14.07.2022 14.07.2023</t>
  </si>
  <si>
    <t>13.07.2022 13.07.2023 13.07.2024</t>
  </si>
  <si>
    <t>08.05.2021 08.05.2022 08.05.2023</t>
  </si>
  <si>
    <t>07.05.2022 07.05.2023 07.05.2024</t>
  </si>
  <si>
    <t>19.02.2021 19.02.2022 19.02.2023</t>
  </si>
  <si>
    <t>18.02.2022 18.02.2023 18.02.2024</t>
  </si>
  <si>
    <t>04.09.2021 04.09.2022 04.09.2023</t>
  </si>
  <si>
    <t>03.09.2022 03.09.2023 03.09.2024</t>
  </si>
  <si>
    <t>09.04.2021 09.04.2022 09.04.2023</t>
  </si>
  <si>
    <t>08.04.2022 08.04.2023 08.04.2024</t>
  </si>
  <si>
    <t>08.07.2021 08.07.2022 08.07.2023</t>
  </si>
  <si>
    <t>07.07.2022 07.07.2023 07.07.2024</t>
  </si>
  <si>
    <t>30.10.2021 30.10.2022 30.10.2023</t>
  </si>
  <si>
    <t>29.10.2022 29.10.2023 29.10.2024</t>
  </si>
  <si>
    <t>28.09.2021 28.09.2022 28.09.2023</t>
  </si>
  <si>
    <t>27.09.2022 27.09.2023 27.09.2024</t>
  </si>
  <si>
    <t>04.02.2021 04.02.2022 04.02.2023</t>
  </si>
  <si>
    <t>03.02.2022 03.02.2023 03.02.2024</t>
  </si>
  <si>
    <t>12.03.2021 12.03.2022 12.03.2023</t>
  </si>
  <si>
    <t>11.03.2022 11.03.2023 11.03.2024</t>
  </si>
  <si>
    <t>31.10.2021 31.10.2022 31.10.2023</t>
  </si>
  <si>
    <t>30.10.2022 30.10.2023 30.10.2024</t>
  </si>
  <si>
    <t>09.08.2021 09.08.2022 09.08.2023</t>
  </si>
  <si>
    <t>08.08.2022 08.08.2023 08.08.2024</t>
  </si>
  <si>
    <t>30.01.2021 30.01.2022 30.01.2023</t>
  </si>
  <si>
    <t>29.01.2022 29.01.2023 29.01.2024</t>
  </si>
  <si>
    <t>16.12.2021 16.12.2022 16.12.2023</t>
  </si>
  <si>
    <t>15.12.2022 15.12.2023 15.12.2024</t>
  </si>
  <si>
    <t>07.01.2021 07.01.2022 07.01.2023</t>
  </si>
  <si>
    <t>06.01.2022 06.01.2023 06.01.2024</t>
  </si>
  <si>
    <t>09.07.2021 09.07.2022 09.07.2023</t>
  </si>
  <si>
    <t>08.07.2022 08.07.2023 08.07.2024</t>
  </si>
  <si>
    <t>24.11.2021 24.11.2022 24.11.2023</t>
  </si>
  <si>
    <t>23.11.2022 23.11.2023 23.11.2024</t>
  </si>
  <si>
    <t>15.06.2021 15.06.2022 15.06.2023</t>
  </si>
  <si>
    <t>14.06.2022 14.06.2023 14.06.2024</t>
  </si>
  <si>
    <t>21.10.2021 21.10.2022 21.10.2023</t>
  </si>
  <si>
    <t>20.10.2022 20.10.2023 20.10.2024</t>
  </si>
  <si>
    <t>26.02.2021 26.02.2022 26.02.2023</t>
  </si>
  <si>
    <t>25.02.2022 25.02.2023 25.02.2024</t>
  </si>
  <si>
    <t>16.05.2021 16.05.2022 16.05.2023</t>
  </si>
  <si>
    <t>15.05.2022 15.05.2023 15.05.2024</t>
  </si>
  <si>
    <t>01.09.2021 01.09.2022 01.09.2023</t>
  </si>
  <si>
    <t>31.08.2022 31.08.2023 31.08.2024</t>
  </si>
  <si>
    <t>12.04.2022 12.04.2023 12.04.2024</t>
  </si>
  <si>
    <t>Ścieżka edukacyjna wokół jeziora Rybno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</si>
</sst>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#,##0.00&quot; zł&quot;"/>
    <numFmt numFmtId="184" formatCode="0_ ;\-0\ "/>
    <numFmt numFmtId="185" formatCode="&quot; &quot;#,##0.00&quot; zł &quot;;&quot;-&quot;#,##0.00&quot; zł &quot;;&quot; -&quot;#&quot; zł &quot;;@&quot; &quot;"/>
    <numFmt numFmtId="186" formatCode="#,##0.00&quot; zł &quot;;&quot;-&quot;#,##0.00&quot; zł &quot;;&quot; -&quot;#&quot; zł &quot;;@&quot; &quot;"/>
    <numFmt numFmtId="187" formatCode="d&quot;.&quot;mm&quot;.&quot;yyyy"/>
    <numFmt numFmtId="188" formatCode="#,##0.00&quot; &quot;[$zł-415];[Red]&quot;-&quot;#,##0.00&quot; &quot;[$zł-415]"/>
    <numFmt numFmtId="189" formatCode="_-* #,##0.00\ [$zł-415]_-;\-* #,##0.00\ [$zł-415]_-;_-* &quot;-&quot;??\ [$zł-415]_-;_-@_-"/>
    <numFmt numFmtId="190" formatCode="[$-415]dddd\,\ d\ mmmm\ yyyy"/>
  </numFmts>
  <fonts count="7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Czcionka tekstu podstawowego"/>
      <family val="0"/>
    </font>
    <font>
      <sz val="7"/>
      <name val="Arial"/>
      <family val="2"/>
    </font>
    <font>
      <sz val="7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1"/>
      <family val="0"/>
    </font>
    <font>
      <b/>
      <i/>
      <sz val="16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Arial1"/>
      <family val="0"/>
    </font>
    <font>
      <b/>
      <i/>
      <sz val="16"/>
      <color theme="1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Arial CE"/>
      <family val="0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theme="1"/>
      <name val="Arial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1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55" fillId="0" borderId="0">
      <alignment/>
      <protection/>
    </xf>
    <xf numFmtId="0" fontId="56" fillId="0" borderId="0">
      <alignment horizontal="center"/>
      <protection/>
    </xf>
    <xf numFmtId="0" fontId="56" fillId="0" borderId="0">
      <alignment horizontal="center" textRotation="90"/>
      <protection/>
    </xf>
    <xf numFmtId="0" fontId="2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63" fillId="0" borderId="0">
      <alignment/>
      <protection/>
    </xf>
    <xf numFmtId="0" fontId="5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6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0">
      <alignment/>
      <protection/>
    </xf>
    <xf numFmtId="188" fontId="65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185" fontId="55" fillId="0" borderId="0">
      <alignment/>
      <protection/>
    </xf>
    <xf numFmtId="44" fontId="18" fillId="0" borderId="0" applyFont="0" applyFill="0" applyBorder="0" applyAlignment="0" applyProtection="0"/>
    <xf numFmtId="185" fontId="70" fillId="0" borderId="0">
      <alignment/>
      <protection/>
    </xf>
    <xf numFmtId="44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70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 wrapText="1"/>
    </xf>
    <xf numFmtId="170" fontId="0" fillId="0" borderId="0" xfId="0" applyNumberFormat="1" applyAlignment="1">
      <alignment/>
    </xf>
    <xf numFmtId="170" fontId="7" fillId="0" borderId="0" xfId="0" applyNumberFormat="1" applyFont="1" applyAlignment="1">
      <alignment horizontal="right"/>
    </xf>
    <xf numFmtId="170" fontId="1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ill="1" applyBorder="1" applyAlignment="1">
      <alignment vertical="center"/>
    </xf>
    <xf numFmtId="170" fontId="1" fillId="0" borderId="10" xfId="0" applyNumberFormat="1" applyFont="1" applyFill="1" applyBorder="1" applyAlignment="1">
      <alignment vertical="center"/>
    </xf>
    <xf numFmtId="170" fontId="0" fillId="0" borderId="0" xfId="0" applyNumberFormat="1" applyFill="1" applyAlignment="1">
      <alignment/>
    </xf>
    <xf numFmtId="170" fontId="0" fillId="0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0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170" fontId="1" fillId="0" borderId="0" xfId="0" applyNumberFormat="1" applyFont="1" applyAlignment="1">
      <alignment horizontal="center" wrapText="1"/>
    </xf>
    <xf numFmtId="170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vertical="center"/>
    </xf>
    <xf numFmtId="170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0" fillId="0" borderId="0" xfId="0" applyFont="1" applyFill="1" applyAlignment="1">
      <alignment horizontal="right"/>
    </xf>
    <xf numFmtId="0" fontId="1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4" borderId="10" xfId="0" applyFont="1" applyFill="1" applyBorder="1" applyAlignment="1">
      <alignment vertical="center"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10" xfId="55" applyNumberFormat="1" applyFont="1" applyFill="1" applyBorder="1" applyAlignment="1">
      <alignment horizontal="center" vertical="center" wrapText="1"/>
      <protection/>
    </xf>
    <xf numFmtId="44" fontId="1" fillId="0" borderId="10" xfId="55" applyNumberFormat="1" applyFont="1" applyFill="1" applyBorder="1" applyAlignment="1">
      <alignment horizontal="center" vertical="center" wrapText="1"/>
      <protection/>
    </xf>
    <xf numFmtId="44" fontId="0" fillId="0" borderId="10" xfId="72" applyFont="1" applyBorder="1" applyAlignment="1">
      <alignment vertical="center"/>
    </xf>
    <xf numFmtId="44" fontId="0" fillId="0" borderId="14" xfId="72" applyFont="1" applyFill="1" applyBorder="1" applyAlignment="1">
      <alignment vertical="center"/>
    </xf>
    <xf numFmtId="44" fontId="1" fillId="0" borderId="10" xfId="55" applyNumberFormat="1" applyFont="1" applyFill="1" applyBorder="1" applyAlignment="1">
      <alignment horizontal="center"/>
      <protection/>
    </xf>
    <xf numFmtId="44" fontId="0" fillId="34" borderId="15" xfId="72" applyFont="1" applyFill="1" applyBorder="1" applyAlignment="1">
      <alignment vertical="center"/>
    </xf>
    <xf numFmtId="180" fontId="0" fillId="34" borderId="15" xfId="55" applyNumberFormat="1" applyFont="1" applyFill="1" applyBorder="1">
      <alignment/>
      <protection/>
    </xf>
    <xf numFmtId="44" fontId="0" fillId="34" borderId="14" xfId="72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 quotePrefix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21" fillId="35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center" wrapText="1"/>
    </xf>
    <xf numFmtId="0" fontId="0" fillId="36" borderId="12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7" xfId="55" applyFont="1" applyBorder="1" applyAlignment="1">
      <alignment horizontal="center" vertical="center"/>
      <protection/>
    </xf>
    <xf numFmtId="0" fontId="0" fillId="0" borderId="15" xfId="55" applyFont="1" applyBorder="1" applyAlignment="1">
      <alignment horizontal="left" vertical="center" wrapText="1"/>
      <protection/>
    </xf>
    <xf numFmtId="180" fontId="0" fillId="37" borderId="15" xfId="59" applyNumberFormat="1" applyFill="1" applyBorder="1" applyAlignment="1">
      <alignment horizontal="center" vertical="center" wrapText="1"/>
      <protection/>
    </xf>
    <xf numFmtId="180" fontId="0" fillId="37" borderId="15" xfId="55" applyNumberFormat="1" applyFont="1" applyFill="1" applyBorder="1" applyAlignment="1">
      <alignment horizontal="right" vertical="center" wrapText="1"/>
      <protection/>
    </xf>
    <xf numFmtId="0" fontId="0" fillId="0" borderId="15" xfId="72" applyNumberFormat="1" applyFont="1" applyBorder="1" applyAlignment="1">
      <alignment horizontal="center" vertical="center" wrapText="1"/>
    </xf>
    <xf numFmtId="180" fontId="0" fillId="0" borderId="15" xfId="55" applyNumberFormat="1" applyFont="1" applyBorder="1" applyAlignment="1">
      <alignment horizontal="center" vertical="center" wrapText="1"/>
      <protection/>
    </xf>
    <xf numFmtId="44" fontId="0" fillId="0" borderId="15" xfId="76" applyBorder="1" applyAlignment="1">
      <alignment horizontal="center" vertical="center" wrapText="1"/>
    </xf>
    <xf numFmtId="180" fontId="0" fillId="0" borderId="15" xfId="55" applyNumberFormat="1" applyFont="1" applyBorder="1">
      <alignment/>
      <protection/>
    </xf>
    <xf numFmtId="180" fontId="0" fillId="0" borderId="18" xfId="55" applyNumberFormat="1" applyFont="1" applyBorder="1">
      <alignment/>
      <protection/>
    </xf>
    <xf numFmtId="180" fontId="0" fillId="0" borderId="10" xfId="55" applyNumberFormat="1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/>
      <protection/>
    </xf>
    <xf numFmtId="0" fontId="0" fillId="0" borderId="14" xfId="55" applyFont="1" applyBorder="1" applyAlignment="1">
      <alignment horizontal="left" vertical="center" wrapText="1"/>
      <protection/>
    </xf>
    <xf numFmtId="181" fontId="0" fillId="0" borderId="14" xfId="55" applyNumberFormat="1" applyFont="1" applyBorder="1" applyAlignment="1">
      <alignment horizontal="center" vertical="center" wrapText="1"/>
      <protection/>
    </xf>
    <xf numFmtId="181" fontId="0" fillId="0" borderId="14" xfId="55" applyNumberFormat="1" applyFont="1" applyBorder="1" applyAlignment="1">
      <alignment horizontal="right" vertical="center" wrapText="1"/>
      <protection/>
    </xf>
    <xf numFmtId="0" fontId="0" fillId="0" borderId="14" xfId="72" applyNumberFormat="1" applyFont="1" applyBorder="1" applyAlignment="1">
      <alignment horizontal="center" vertical="center" wrapText="1"/>
    </xf>
    <xf numFmtId="180" fontId="0" fillId="0" borderId="14" xfId="55" applyNumberFormat="1" applyFont="1" applyBorder="1" applyAlignment="1">
      <alignment horizontal="center" vertical="center" wrapText="1"/>
      <protection/>
    </xf>
    <xf numFmtId="44" fontId="0" fillId="0" borderId="14" xfId="76" applyBorder="1" applyAlignment="1">
      <alignment horizontal="center" vertical="center" wrapText="1"/>
    </xf>
    <xf numFmtId="44" fontId="0" fillId="0" borderId="14" xfId="72" applyFont="1" applyBorder="1" applyAlignment="1">
      <alignment vertical="center"/>
    </xf>
    <xf numFmtId="44" fontId="0" fillId="0" borderId="19" xfId="72" applyFont="1" applyBorder="1" applyAlignment="1">
      <alignment vertical="center"/>
    </xf>
    <xf numFmtId="0" fontId="0" fillId="37" borderId="14" xfId="55" applyFont="1" applyFill="1" applyBorder="1" applyAlignment="1">
      <alignment horizontal="left" vertical="center" wrapText="1"/>
      <protection/>
    </xf>
    <xf numFmtId="182" fontId="0" fillId="37" borderId="14" xfId="55" applyNumberFormat="1" applyFont="1" applyFill="1" applyBorder="1" applyAlignment="1">
      <alignment horizontal="center" vertical="center" wrapText="1"/>
      <protection/>
    </xf>
    <xf numFmtId="182" fontId="0" fillId="0" borderId="14" xfId="55" applyNumberFormat="1" applyFont="1" applyBorder="1" applyAlignment="1">
      <alignment horizontal="right" vertical="center" wrapText="1"/>
      <protection/>
    </xf>
    <xf numFmtId="181" fontId="0" fillId="0" borderId="14" xfId="59" applyNumberFormat="1" applyBorder="1" applyAlignment="1">
      <alignment horizontal="center" vertical="center" wrapText="1"/>
      <protection/>
    </xf>
    <xf numFmtId="181" fontId="0" fillId="0" borderId="20" xfId="59" applyNumberFormat="1" applyBorder="1" applyAlignment="1">
      <alignment horizontal="right" vertical="center" wrapText="1"/>
      <protection/>
    </xf>
    <xf numFmtId="181" fontId="0" fillId="0" borderId="14" xfId="59" applyNumberFormat="1" applyBorder="1" applyAlignment="1">
      <alignment horizontal="right" vertical="center" wrapText="1"/>
      <protection/>
    </xf>
    <xf numFmtId="0" fontId="0" fillId="0" borderId="20" xfId="55" applyFont="1" applyBorder="1" applyAlignment="1">
      <alignment horizontal="left" vertical="center" wrapText="1"/>
      <protection/>
    </xf>
    <xf numFmtId="0" fontId="0" fillId="0" borderId="20" xfId="72" applyNumberFormat="1" applyFont="1" applyBorder="1" applyAlignment="1">
      <alignment horizontal="center" vertical="center"/>
    </xf>
    <xf numFmtId="44" fontId="0" fillId="0" borderId="20" xfId="72" applyFont="1" applyBorder="1" applyAlignment="1">
      <alignment vertical="center"/>
    </xf>
    <xf numFmtId="44" fontId="0" fillId="0" borderId="20" xfId="76" applyBorder="1" applyAlignment="1">
      <alignment vertical="center"/>
    </xf>
    <xf numFmtId="44" fontId="0" fillId="0" borderId="10" xfId="72" applyFont="1" applyBorder="1" applyAlignment="1">
      <alignment horizontal="center" vertical="center"/>
    </xf>
    <xf numFmtId="0" fontId="0" fillId="0" borderId="21" xfId="72" applyNumberFormat="1" applyFont="1" applyBorder="1" applyAlignment="1">
      <alignment horizontal="center" vertical="center"/>
    </xf>
    <xf numFmtId="0" fontId="0" fillId="0" borderId="14" xfId="55" applyFont="1" applyBorder="1" applyAlignment="1">
      <alignment horizontal="left" vertical="center"/>
      <protection/>
    </xf>
    <xf numFmtId="184" fontId="0" fillId="0" borderId="14" xfId="72" applyNumberFormat="1" applyFont="1" applyBorder="1" applyAlignment="1">
      <alignment horizontal="center" vertical="center"/>
    </xf>
    <xf numFmtId="49" fontId="0" fillId="0" borderId="14" xfId="59" applyNumberFormat="1" applyBorder="1" applyAlignment="1">
      <alignment horizontal="center" vertical="center" wrapText="1"/>
      <protection/>
    </xf>
    <xf numFmtId="0" fontId="0" fillId="0" borderId="14" xfId="72" applyNumberFormat="1" applyFont="1" applyBorder="1" applyAlignment="1">
      <alignment horizontal="center" vertical="center"/>
    </xf>
    <xf numFmtId="0" fontId="0" fillId="0" borderId="12" xfId="55" applyFont="1" applyBorder="1" applyAlignment="1">
      <alignment horizontal="center" vertical="center"/>
      <protection/>
    </xf>
    <xf numFmtId="0" fontId="0" fillId="0" borderId="22" xfId="55" applyFont="1" applyBorder="1" applyAlignment="1">
      <alignment horizontal="left" vertical="center" wrapText="1"/>
      <protection/>
    </xf>
    <xf numFmtId="180" fontId="0" fillId="37" borderId="22" xfId="59" applyNumberFormat="1" applyFill="1" applyBorder="1" applyAlignment="1">
      <alignment horizontal="center" vertical="center" wrapText="1"/>
      <protection/>
    </xf>
    <xf numFmtId="180" fontId="0" fillId="37" borderId="22" xfId="55" applyNumberFormat="1" applyFont="1" applyFill="1" applyBorder="1" applyAlignment="1">
      <alignment horizontal="right" vertical="center" wrapText="1"/>
      <protection/>
    </xf>
    <xf numFmtId="0" fontId="0" fillId="0" borderId="22" xfId="72" applyNumberFormat="1" applyFont="1" applyBorder="1" applyAlignment="1">
      <alignment horizontal="center" vertical="center" wrapText="1"/>
    </xf>
    <xf numFmtId="180" fontId="0" fillId="0" borderId="22" xfId="55" applyNumberFormat="1" applyFont="1" applyBorder="1" applyAlignment="1">
      <alignment horizontal="center" vertical="center" wrapText="1"/>
      <protection/>
    </xf>
    <xf numFmtId="44" fontId="0" fillId="0" borderId="22" xfId="76" applyBorder="1" applyAlignment="1">
      <alignment horizontal="center" vertical="center" wrapText="1"/>
    </xf>
    <xf numFmtId="180" fontId="0" fillId="0" borderId="23" xfId="55" applyNumberFormat="1" applyFont="1" applyBorder="1">
      <alignment/>
      <protection/>
    </xf>
    <xf numFmtId="180" fontId="0" fillId="0" borderId="12" xfId="55" applyNumberFormat="1" applyFont="1" applyBorder="1" applyAlignment="1">
      <alignment horizontal="center" vertical="center" wrapText="1"/>
      <protection/>
    </xf>
    <xf numFmtId="0" fontId="0" fillId="36" borderId="24" xfId="0" applyFont="1" applyFill="1" applyBorder="1" applyAlignment="1">
      <alignment horizontal="left" vertical="center" wrapText="1"/>
    </xf>
    <xf numFmtId="0" fontId="0" fillId="36" borderId="25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0" fillId="0" borderId="10" xfId="57" applyBorder="1" applyAlignment="1">
      <alignment vertical="center" wrapText="1"/>
      <protection/>
    </xf>
    <xf numFmtId="0" fontId="50" fillId="0" borderId="10" xfId="57" applyBorder="1" applyAlignment="1">
      <alignment horizontal="center" vertical="center" wrapText="1"/>
      <protection/>
    </xf>
    <xf numFmtId="4" fontId="55" fillId="0" borderId="26" xfId="58" applyNumberFormat="1" applyFill="1" applyBorder="1" applyAlignment="1">
      <alignment vertical="center"/>
      <protection/>
    </xf>
    <xf numFmtId="44" fontId="0" fillId="0" borderId="10" xfId="76" applyFont="1" applyFill="1" applyBorder="1" applyAlignment="1" applyProtection="1">
      <alignment horizontal="center" vertical="center" wrapText="1"/>
      <protection/>
    </xf>
    <xf numFmtId="44" fontId="0" fillId="37" borderId="10" xfId="76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37" borderId="10" xfId="57" applyFont="1" applyFill="1" applyBorder="1" applyAlignment="1">
      <alignment horizontal="center" vertical="center" wrapText="1"/>
      <protection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57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183" fontId="0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Fill="1" applyBorder="1" applyAlignment="1">
      <alignment horizontal="right" vertical="center"/>
    </xf>
    <xf numFmtId="170" fontId="0" fillId="0" borderId="12" xfId="0" applyNumberFormat="1" applyFill="1" applyBorder="1" applyAlignment="1">
      <alignment horizontal="right" vertical="center"/>
    </xf>
    <xf numFmtId="180" fontId="0" fillId="0" borderId="27" xfId="55" applyNumberFormat="1" applyFont="1" applyBorder="1">
      <alignment/>
      <protection/>
    </xf>
    <xf numFmtId="180" fontId="0" fillId="0" borderId="28" xfId="55" applyNumberFormat="1" applyFont="1" applyBorder="1">
      <alignment/>
      <protection/>
    </xf>
    <xf numFmtId="44" fontId="0" fillId="0" borderId="16" xfId="72" applyFont="1" applyBorder="1" applyAlignment="1">
      <alignment vertical="center"/>
    </xf>
    <xf numFmtId="0" fontId="0" fillId="0" borderId="10" xfId="55" applyFont="1" applyBorder="1" applyAlignment="1">
      <alignment horizontal="left" vertical="center" wrapText="1"/>
      <protection/>
    </xf>
    <xf numFmtId="180" fontId="0" fillId="37" borderId="10" xfId="59" applyNumberFormat="1" applyFill="1" applyBorder="1" applyAlignment="1">
      <alignment horizontal="center" vertical="center" wrapText="1"/>
      <protection/>
    </xf>
    <xf numFmtId="180" fontId="0" fillId="37" borderId="10" xfId="55" applyNumberFormat="1" applyFont="1" applyFill="1" applyBorder="1" applyAlignment="1">
      <alignment horizontal="right" vertical="center" wrapText="1"/>
      <protection/>
    </xf>
    <xf numFmtId="0" fontId="0" fillId="0" borderId="10" xfId="72" applyNumberFormat="1" applyFont="1" applyBorder="1" applyAlignment="1">
      <alignment horizontal="center" vertical="center" wrapText="1"/>
    </xf>
    <xf numFmtId="44" fontId="0" fillId="0" borderId="10" xfId="76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70" fontId="0" fillId="0" borderId="0" xfId="0" applyNumberFormat="1" applyBorder="1" applyAlignment="1">
      <alignment horizontal="center" vertical="center" wrapText="1"/>
    </xf>
    <xf numFmtId="170" fontId="0" fillId="0" borderId="12" xfId="0" applyNumberFormat="1" applyBorder="1" applyAlignment="1">
      <alignment horizontal="center" vertical="center" wrapText="1"/>
    </xf>
    <xf numFmtId="170" fontId="1" fillId="34" borderId="2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quotePrefix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83" fontId="0" fillId="35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4" fontId="0" fillId="38" borderId="10" xfId="76" applyFont="1" applyFill="1" applyBorder="1" applyAlignment="1">
      <alignment horizontal="center" vertical="center" wrapText="1"/>
    </xf>
    <xf numFmtId="170" fontId="0" fillId="38" borderId="10" xfId="0" applyNumberFormat="1" applyFill="1" applyBorder="1" applyAlignment="1">
      <alignment horizontal="center" vertical="center" wrapText="1"/>
    </xf>
    <xf numFmtId="0" fontId="70" fillId="0" borderId="10" xfId="58" applyFont="1" applyBorder="1" applyAlignment="1">
      <alignment horizontal="center" vertical="center" wrapText="1"/>
      <protection/>
    </xf>
    <xf numFmtId="0" fontId="55" fillId="0" borderId="10" xfId="58" applyBorder="1" applyAlignment="1">
      <alignment horizontal="center" vertical="center" wrapText="1"/>
      <protection/>
    </xf>
    <xf numFmtId="0" fontId="72" fillId="0" borderId="10" xfId="58" applyFont="1" applyBorder="1" applyAlignment="1">
      <alignment horizontal="center" vertical="center" wrapText="1"/>
      <protection/>
    </xf>
    <xf numFmtId="0" fontId="55" fillId="0" borderId="10" xfId="58" applyFill="1" applyBorder="1" applyAlignment="1">
      <alignment horizontal="center" vertical="center" wrapText="1"/>
      <protection/>
    </xf>
    <xf numFmtId="187" fontId="72" fillId="0" borderId="10" xfId="58" applyNumberFormat="1" applyFont="1" applyFill="1" applyBorder="1" applyAlignment="1">
      <alignment horizontal="center" vertical="center" wrapText="1"/>
      <protection/>
    </xf>
    <xf numFmtId="0" fontId="73" fillId="0" borderId="10" xfId="58" applyFont="1" applyFill="1" applyBorder="1" applyAlignment="1">
      <alignment horizontal="center" vertical="center" wrapText="1"/>
      <protection/>
    </xf>
    <xf numFmtId="3" fontId="55" fillId="0" borderId="10" xfId="58" applyNumberFormat="1" applyBorder="1" applyAlignment="1">
      <alignment horizontal="center" vertical="center" wrapText="1"/>
      <protection/>
    </xf>
    <xf numFmtId="188" fontId="72" fillId="0" borderId="10" xfId="58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4" fontId="0" fillId="0" borderId="10" xfId="76" applyFont="1" applyFill="1" applyBorder="1" applyAlignment="1" applyProtection="1">
      <alignment horizontal="center" vertical="center"/>
      <protection/>
    </xf>
    <xf numFmtId="0" fontId="0" fillId="0" borderId="10" xfId="57" applyFont="1" applyBorder="1" applyAlignment="1">
      <alignment horizontal="left" vertical="center" wrapText="1"/>
      <protection/>
    </xf>
    <xf numFmtId="8" fontId="0" fillId="0" borderId="10" xfId="76" applyNumberFormat="1" applyFont="1" applyBorder="1" applyAlignment="1">
      <alignment vertical="center" wrapText="1"/>
    </xf>
    <xf numFmtId="181" fontId="0" fillId="0" borderId="10" xfId="55" applyNumberFormat="1" applyFont="1" applyBorder="1" applyAlignment="1">
      <alignment horizontal="right" vertical="center" wrapText="1"/>
      <protection/>
    </xf>
    <xf numFmtId="0" fontId="0" fillId="0" borderId="10" xfId="72" applyNumberFormat="1" applyFont="1" applyFill="1" applyBorder="1" applyAlignment="1">
      <alignment horizontal="center" vertical="center"/>
    </xf>
    <xf numFmtId="44" fontId="0" fillId="0" borderId="10" xfId="76" applyFont="1" applyBorder="1" applyAlignment="1">
      <alignment vertical="center"/>
    </xf>
    <xf numFmtId="180" fontId="0" fillId="0" borderId="10" xfId="55" applyNumberFormat="1" applyFont="1" applyBorder="1" applyAlignment="1">
      <alignment horizontal="center" wrapText="1"/>
      <protection/>
    </xf>
    <xf numFmtId="0" fontId="0" fillId="0" borderId="17" xfId="55" applyFont="1" applyBorder="1" applyAlignment="1">
      <alignment horizontal="left" vertical="center"/>
      <protection/>
    </xf>
    <xf numFmtId="181" fontId="0" fillId="0" borderId="10" xfId="55" applyNumberFormat="1" applyFont="1" applyBorder="1" applyAlignment="1">
      <alignment horizontal="center" vertical="center" wrapText="1"/>
      <protection/>
    </xf>
    <xf numFmtId="0" fontId="0" fillId="0" borderId="10" xfId="72" applyNumberFormat="1" applyFont="1" applyBorder="1" applyAlignment="1">
      <alignment horizontal="center" vertical="center"/>
    </xf>
    <xf numFmtId="0" fontId="0" fillId="0" borderId="10" xfId="55" applyFont="1" applyBorder="1" applyAlignment="1">
      <alignment horizontal="left" vertical="center"/>
      <protection/>
    </xf>
    <xf numFmtId="182" fontId="0" fillId="37" borderId="10" xfId="55" applyNumberFormat="1" applyFont="1" applyFill="1" applyBorder="1" applyAlignment="1">
      <alignment horizontal="center" vertical="center" wrapText="1"/>
      <protection/>
    </xf>
    <xf numFmtId="181" fontId="0" fillId="0" borderId="10" xfId="59" applyNumberFormat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44" fontId="0" fillId="0" borderId="14" xfId="72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74" applyNumberFormat="1" applyFont="1" applyFill="1" applyBorder="1" applyAlignment="1">
      <alignment horizontal="center" vertical="center"/>
    </xf>
    <xf numFmtId="44" fontId="0" fillId="0" borderId="10" xfId="74" applyFont="1" applyBorder="1" applyAlignment="1">
      <alignment vertical="center"/>
    </xf>
    <xf numFmtId="0" fontId="50" fillId="0" borderId="30" xfId="57" applyBorder="1" applyAlignment="1">
      <alignment horizontal="center" vertical="center" wrapText="1"/>
      <protection/>
    </xf>
    <xf numFmtId="0" fontId="0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72" fillId="0" borderId="10" xfId="0" applyFont="1" applyFill="1" applyBorder="1" applyAlignment="1">
      <alignment horizontal="center" vertical="center"/>
    </xf>
    <xf numFmtId="0" fontId="72" fillId="0" borderId="10" xfId="58" applyFont="1" applyFill="1" applyBorder="1" applyAlignment="1">
      <alignment horizontal="center" vertical="center"/>
      <protection/>
    </xf>
    <xf numFmtId="0" fontId="55" fillId="0" borderId="10" xfId="58" applyFill="1" applyBorder="1" applyAlignment="1">
      <alignment horizontal="center" vertical="center"/>
      <protection/>
    </xf>
    <xf numFmtId="0" fontId="0" fillId="40" borderId="10" xfId="0" applyFill="1" applyBorder="1" applyAlignment="1">
      <alignment vertical="center"/>
    </xf>
    <xf numFmtId="0" fontId="0" fillId="40" borderId="10" xfId="0" applyFont="1" applyFill="1" applyBorder="1" applyAlignment="1">
      <alignment vertical="center"/>
    </xf>
    <xf numFmtId="0" fontId="72" fillId="40" borderId="10" xfId="58" applyFont="1" applyFill="1" applyBorder="1" applyAlignment="1">
      <alignment horizontal="center" vertical="center"/>
      <protection/>
    </xf>
    <xf numFmtId="0" fontId="55" fillId="40" borderId="10" xfId="58" applyFill="1" applyBorder="1" applyAlignment="1">
      <alignment horizontal="center" vertical="center" wrapText="1"/>
      <protection/>
    </xf>
    <xf numFmtId="0" fontId="55" fillId="40" borderId="10" xfId="58" applyFill="1" applyBorder="1" applyAlignment="1">
      <alignment vertical="center"/>
      <protection/>
    </xf>
    <xf numFmtId="0" fontId="0" fillId="41" borderId="10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vertical="center"/>
    </xf>
    <xf numFmtId="0" fontId="0" fillId="41" borderId="10" xfId="0" applyFont="1" applyFill="1" applyBorder="1" applyAlignment="1">
      <alignment horizontal="center" vertical="center"/>
    </xf>
    <xf numFmtId="183" fontId="0" fillId="41" borderId="10" xfId="0" applyNumberFormat="1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 wrapText="1"/>
    </xf>
    <xf numFmtId="0" fontId="0" fillId="41" borderId="10" xfId="0" applyFill="1" applyBorder="1" applyAlignment="1">
      <alignment vertical="center"/>
    </xf>
    <xf numFmtId="183" fontId="0" fillId="41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4" fontId="1" fillId="34" borderId="10" xfId="7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83" fontId="70" fillId="0" borderId="10" xfId="58" applyNumberFormat="1" applyFont="1" applyBorder="1" applyAlignment="1">
      <alignment horizontal="center" vertical="center" wrapText="1"/>
      <protection/>
    </xf>
    <xf numFmtId="3" fontId="70" fillId="0" borderId="10" xfId="58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9" fillId="35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1" fillId="40" borderId="10" xfId="0" applyFont="1" applyFill="1" applyBorder="1" applyAlignment="1">
      <alignment horizontal="center" vertical="center" wrapText="1"/>
    </xf>
    <xf numFmtId="170" fontId="1" fillId="40" borderId="10" xfId="0" applyNumberFormat="1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170" fontId="1" fillId="40" borderId="12" xfId="0" applyNumberFormat="1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horizontal="center" vertical="center" wrapText="1"/>
    </xf>
    <xf numFmtId="170" fontId="1" fillId="34" borderId="31" xfId="0" applyNumberFormat="1" applyFont="1" applyFill="1" applyBorder="1" applyAlignment="1">
      <alignment horizontal="right" vertical="center"/>
    </xf>
    <xf numFmtId="170" fontId="1" fillId="42" borderId="10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70" fontId="0" fillId="34" borderId="10" xfId="0" applyNumberFormat="1" applyFont="1" applyFill="1" applyBorder="1" applyAlignment="1">
      <alignment horizontal="right" vertical="center"/>
    </xf>
    <xf numFmtId="170" fontId="0" fillId="0" borderId="10" xfId="0" applyNumberFormat="1" applyFont="1" applyBorder="1" applyAlignment="1">
      <alignment horizontal="right" vertical="center"/>
    </xf>
    <xf numFmtId="170" fontId="70" fillId="0" borderId="10" xfId="58" applyNumberFormat="1" applyFont="1" applyBorder="1" applyAlignment="1">
      <alignment horizontal="right" vertical="center" wrapText="1"/>
      <protection/>
    </xf>
    <xf numFmtId="170" fontId="0" fillId="0" borderId="10" xfId="76" applyNumberFormat="1" applyFont="1" applyFill="1" applyBorder="1" applyAlignment="1" applyProtection="1">
      <alignment horizontal="right" vertical="center" wrapText="1"/>
      <protection/>
    </xf>
    <xf numFmtId="170" fontId="0" fillId="37" borderId="10" xfId="76" applyNumberFormat="1" applyFont="1" applyFill="1" applyBorder="1" applyAlignment="1" applyProtection="1">
      <alignment horizontal="right" vertical="center" wrapText="1"/>
      <protection/>
    </xf>
    <xf numFmtId="170" fontId="0" fillId="0" borderId="10" xfId="76" applyNumberFormat="1" applyFont="1" applyFill="1" applyBorder="1" applyAlignment="1" applyProtection="1">
      <alignment horizontal="right" vertical="center"/>
      <protection/>
    </xf>
    <xf numFmtId="170" fontId="1" fillId="42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4" fontId="1" fillId="0" borderId="0" xfId="0" applyNumberFormat="1" applyFont="1" applyAlignment="1">
      <alignment horizontal="left"/>
    </xf>
    <xf numFmtId="44" fontId="1" fillId="39" borderId="10" xfId="0" applyNumberFormat="1" applyFont="1" applyFill="1" applyBorder="1" applyAlignment="1">
      <alignment horizontal="left" vertical="center" wrapText="1"/>
    </xf>
    <xf numFmtId="44" fontId="0" fillId="0" borderId="10" xfId="0" applyNumberFormat="1" applyFont="1" applyBorder="1" applyAlignment="1">
      <alignment horizontal="left" vertical="top" wrapText="1"/>
    </xf>
    <xf numFmtId="44" fontId="0" fillId="0" borderId="10" xfId="0" applyNumberFormat="1" applyFont="1" applyBorder="1" applyAlignment="1">
      <alignment horizontal="left" vertical="center" wrapText="1"/>
    </xf>
    <xf numFmtId="44" fontId="1" fillId="0" borderId="10" xfId="0" applyNumberFormat="1" applyFont="1" applyFill="1" applyBorder="1" applyAlignment="1">
      <alignment horizontal="left" vertical="center" wrapText="1"/>
    </xf>
    <xf numFmtId="44" fontId="0" fillId="0" borderId="10" xfId="76" applyNumberFormat="1" applyFont="1" applyFill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0" fillId="0" borderId="10" xfId="42" applyNumberFormat="1" applyFont="1" applyFill="1" applyBorder="1" applyAlignment="1">
      <alignment horizontal="left" vertical="center" wrapText="1"/>
    </xf>
    <xf numFmtId="44" fontId="0" fillId="0" borderId="10" xfId="0" applyNumberFormat="1" applyBorder="1" applyAlignment="1">
      <alignment horizontal="left" vertical="center" wrapText="1"/>
    </xf>
    <xf numFmtId="44" fontId="50" fillId="0" borderId="10" xfId="57" applyNumberFormat="1" applyBorder="1" applyAlignment="1">
      <alignment horizontal="left" vertical="center" wrapText="1"/>
      <protection/>
    </xf>
    <xf numFmtId="44" fontId="1" fillId="0" borderId="10" xfId="0" applyNumberFormat="1" applyFont="1" applyBorder="1" applyAlignment="1">
      <alignment horizontal="left" vertical="top" wrapText="1"/>
    </xf>
    <xf numFmtId="44" fontId="0" fillId="0" borderId="10" xfId="57" applyNumberFormat="1" applyFont="1" applyBorder="1" applyAlignment="1">
      <alignment horizontal="left" vertical="center" wrapText="1"/>
      <protection/>
    </xf>
    <xf numFmtId="44" fontId="1" fillId="0" borderId="10" xfId="0" applyNumberFormat="1" applyFont="1" applyBorder="1" applyAlignment="1">
      <alignment horizontal="left" wrapText="1"/>
    </xf>
    <xf numFmtId="44" fontId="0" fillId="0" borderId="10" xfId="76" applyNumberFormat="1" applyFont="1" applyBorder="1" applyAlignment="1">
      <alignment horizontal="left" vertical="center" wrapText="1"/>
    </xf>
    <xf numFmtId="44" fontId="0" fillId="0" borderId="14" xfId="76" applyNumberFormat="1" applyFont="1" applyFill="1" applyBorder="1" applyAlignment="1">
      <alignment horizontal="left" vertical="center" wrapText="1"/>
    </xf>
    <xf numFmtId="44" fontId="1" fillId="0" borderId="11" xfId="0" applyNumberFormat="1" applyFont="1" applyFill="1" applyBorder="1" applyAlignment="1">
      <alignment horizontal="left" vertical="center" wrapText="1"/>
    </xf>
    <xf numFmtId="44" fontId="0" fillId="0" borderId="14" xfId="76" applyNumberFormat="1" applyFont="1" applyBorder="1" applyAlignment="1">
      <alignment horizontal="left" vertical="center" wrapText="1"/>
    </xf>
    <xf numFmtId="44" fontId="0" fillId="0" borderId="14" xfId="0" applyNumberFormat="1" applyFont="1" applyBorder="1" applyAlignment="1">
      <alignment horizontal="left" vertical="center" wrapText="1"/>
    </xf>
    <xf numFmtId="44" fontId="0" fillId="0" borderId="16" xfId="0" applyNumberFormat="1" applyFont="1" applyBorder="1" applyAlignment="1">
      <alignment horizontal="left" vertical="center" wrapText="1"/>
    </xf>
    <xf numFmtId="44" fontId="0" fillId="0" borderId="32" xfId="0" applyNumberFormat="1" applyFont="1" applyBorder="1" applyAlignment="1">
      <alignment horizontal="left" vertical="center" wrapText="1"/>
    </xf>
    <xf numFmtId="44" fontId="0" fillId="0" borderId="10" xfId="0" applyNumberFormat="1" applyFont="1" applyFill="1" applyBorder="1" applyAlignment="1">
      <alignment horizontal="left" vertical="center" wrapText="1"/>
    </xf>
    <xf numFmtId="44" fontId="0" fillId="0" borderId="14" xfId="0" applyNumberFormat="1" applyBorder="1" applyAlignment="1">
      <alignment horizontal="left" vertical="center" wrapText="1"/>
    </xf>
    <xf numFmtId="44" fontId="6" fillId="0" borderId="10" xfId="0" applyNumberFormat="1" applyFont="1" applyBorder="1" applyAlignment="1">
      <alignment horizontal="left" vertical="top" wrapText="1"/>
    </xf>
    <xf numFmtId="44" fontId="9" fillId="0" borderId="10" xfId="42" applyNumberFormat="1" applyFont="1" applyFill="1" applyBorder="1" applyAlignment="1">
      <alignment horizontal="left" vertical="center" wrapText="1"/>
    </xf>
    <xf numFmtId="44" fontId="0" fillId="0" borderId="21" xfId="0" applyNumberFormat="1" applyFont="1" applyBorder="1" applyAlignment="1">
      <alignment horizontal="left" vertical="center" wrapText="1"/>
    </xf>
    <xf numFmtId="44" fontId="1" fillId="0" borderId="13" xfId="0" applyNumberFormat="1" applyFont="1" applyBorder="1" applyAlignment="1">
      <alignment horizontal="left" wrapText="1"/>
    </xf>
    <xf numFmtId="44" fontId="0" fillId="0" borderId="14" xfId="76" applyNumberFormat="1" applyFont="1" applyFill="1" applyBorder="1" applyAlignment="1" applyProtection="1">
      <alignment horizontal="left" vertical="center" wrapText="1"/>
      <protection/>
    </xf>
    <xf numFmtId="44" fontId="1" fillId="0" borderId="0" xfId="0" applyNumberFormat="1" applyFont="1" applyBorder="1" applyAlignment="1">
      <alignment horizontal="left" wrapText="1"/>
    </xf>
    <xf numFmtId="44" fontId="0" fillId="0" borderId="0" xfId="0" applyNumberFormat="1" applyFont="1" applyAlignment="1">
      <alignment horizontal="left" wrapText="1"/>
    </xf>
    <xf numFmtId="44" fontId="9" fillId="0" borderId="10" xfId="0" applyNumberFormat="1" applyFont="1" applyBorder="1" applyAlignment="1">
      <alignment horizontal="left" vertical="top" wrapText="1"/>
    </xf>
    <xf numFmtId="44" fontId="0" fillId="0" borderId="10" xfId="0" applyNumberFormat="1" applyFill="1" applyBorder="1" applyAlignment="1">
      <alignment horizontal="left" vertical="center" wrapText="1"/>
    </xf>
    <xf numFmtId="44" fontId="0" fillId="0" borderId="12" xfId="0" applyNumberFormat="1" applyFont="1" applyBorder="1" applyAlignment="1">
      <alignment horizontal="left" vertical="center" wrapText="1"/>
    </xf>
    <xf numFmtId="44" fontId="0" fillId="0" borderId="10" xfId="0" applyNumberFormat="1" applyFont="1" applyBorder="1" applyAlignment="1">
      <alignment horizontal="left" vertical="center" wrapText="1"/>
    </xf>
    <xf numFmtId="44" fontId="1" fillId="43" borderId="10" xfId="0" applyNumberFormat="1" applyFont="1" applyFill="1" applyBorder="1" applyAlignment="1">
      <alignment horizontal="left" wrapText="1"/>
    </xf>
    <xf numFmtId="44" fontId="0" fillId="0" borderId="0" xfId="0" applyNumberFormat="1" applyFont="1" applyAlignment="1">
      <alignment horizontal="left"/>
    </xf>
    <xf numFmtId="44" fontId="0" fillId="0" borderId="14" xfId="0" applyNumberFormat="1" applyFont="1" applyFill="1" applyBorder="1" applyAlignment="1">
      <alignment horizontal="left" vertical="center" wrapText="1"/>
    </xf>
    <xf numFmtId="0" fontId="0" fillId="39" borderId="10" xfId="0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left" wrapText="1"/>
    </xf>
    <xf numFmtId="44" fontId="0" fillId="35" borderId="10" xfId="0" applyNumberFormat="1" applyFont="1" applyFill="1" applyBorder="1" applyAlignment="1">
      <alignment horizontal="center"/>
    </xf>
    <xf numFmtId="170" fontId="1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50" fillId="0" borderId="17" xfId="57" applyFill="1" applyBorder="1" applyAlignment="1">
      <alignment horizontal="left" vertical="center" wrapText="1"/>
      <protection/>
    </xf>
    <xf numFmtId="0" fontId="50" fillId="0" borderId="10" xfId="57" applyFill="1" applyBorder="1" applyAlignment="1">
      <alignment horizontal="center" vertical="center" wrapText="1"/>
      <protection/>
    </xf>
    <xf numFmtId="44" fontId="50" fillId="0" borderId="10" xfId="57" applyNumberFormat="1" applyFill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 quotePrefix="1">
      <alignment horizontal="center" vertical="center"/>
    </xf>
    <xf numFmtId="0" fontId="74" fillId="0" borderId="10" xfId="58" applyFont="1" applyBorder="1" applyAlignment="1">
      <alignment horizontal="center" vertical="center" wrapText="1"/>
      <protection/>
    </xf>
    <xf numFmtId="170" fontId="0" fillId="0" borderId="10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170" fontId="1" fillId="35" borderId="10" xfId="0" applyNumberFormat="1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44" fontId="1" fillId="34" borderId="10" xfId="70" applyFont="1" applyFill="1" applyBorder="1" applyAlignment="1">
      <alignment horizontal="left" vertical="center" wrapText="1"/>
    </xf>
    <xf numFmtId="44" fontId="0" fillId="0" borderId="10" xfId="76" applyFont="1" applyFill="1" applyBorder="1" applyAlignment="1" applyProtection="1">
      <alignment horizontal="center" vertical="center" wrapText="1"/>
      <protection/>
    </xf>
    <xf numFmtId="0" fontId="1" fillId="34" borderId="3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0" fontId="0" fillId="0" borderId="10" xfId="76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43" borderId="10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left" vertical="center" wrapText="1"/>
    </xf>
    <xf numFmtId="0" fontId="1" fillId="34" borderId="36" xfId="0" applyFont="1" applyFill="1" applyBorder="1" applyAlignment="1">
      <alignment horizontal="left" vertical="center" wrapText="1"/>
    </xf>
    <xf numFmtId="0" fontId="1" fillId="34" borderId="37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38" xfId="0" applyFont="1" applyFill="1" applyBorder="1" applyAlignment="1">
      <alignment horizontal="left" vertical="center" wrapText="1"/>
    </xf>
    <xf numFmtId="0" fontId="1" fillId="0" borderId="10" xfId="55" applyNumberFormat="1" applyFont="1" applyFill="1" applyBorder="1" applyAlignment="1">
      <alignment horizontal="center"/>
      <protection/>
    </xf>
    <xf numFmtId="0" fontId="1" fillId="0" borderId="17" xfId="55" applyNumberFormat="1" applyFont="1" applyFill="1" applyBorder="1" applyAlignment="1">
      <alignment horizontal="center"/>
      <protection/>
    </xf>
    <xf numFmtId="0" fontId="1" fillId="0" borderId="24" xfId="55" applyNumberFormat="1" applyFont="1" applyFill="1" applyBorder="1" applyAlignment="1">
      <alignment horizontal="center"/>
      <protection/>
    </xf>
    <xf numFmtId="0" fontId="1" fillId="0" borderId="16" xfId="55" applyNumberFormat="1" applyFont="1" applyFill="1" applyBorder="1" applyAlignment="1">
      <alignment horizontal="center"/>
      <protection/>
    </xf>
    <xf numFmtId="0" fontId="17" fillId="0" borderId="0" xfId="0" applyFont="1" applyAlignment="1">
      <alignment horizont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3" xfId="57"/>
    <cellStyle name="Normalny 4" xfId="58"/>
    <cellStyle name="Normalny_pozostałe dane" xfId="59"/>
    <cellStyle name="Obliczenia" xfId="60"/>
    <cellStyle name="Followed Hyperlink" xfId="61"/>
    <cellStyle name="Percent" xfId="62"/>
    <cellStyle name="Result" xfId="63"/>
    <cellStyle name="Result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2 3" xfId="74"/>
    <cellStyle name="Walutowy 3" xfId="75"/>
    <cellStyle name="Walutowy 3 2" xfId="76"/>
    <cellStyle name="Zły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1609725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1695450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1600200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685800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247650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1590675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1647825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1704975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26"/>
  <sheetViews>
    <sheetView zoomScale="80" zoomScaleNormal="80" workbookViewId="0" topLeftCell="A1">
      <selection activeCell="A9" sqref="A9"/>
    </sheetView>
  </sheetViews>
  <sheetFormatPr defaultColWidth="9.140625" defaultRowHeight="12.75"/>
  <cols>
    <col min="1" max="1" width="5.421875" style="0" customWidth="1"/>
    <col min="2" max="2" width="38.421875" style="0" customWidth="1"/>
    <col min="3" max="3" width="15.7109375" style="52" customWidth="1"/>
    <col min="4" max="4" width="10.421875" style="52" customWidth="1"/>
    <col min="5" max="5" width="7.8515625" style="52" customWidth="1"/>
    <col min="6" max="6" width="42.57421875" style="178" customWidth="1"/>
    <col min="7" max="7" width="8.28125" style="0" customWidth="1"/>
    <col min="8" max="8" width="8.28125" style="52" customWidth="1"/>
    <col min="9" max="9" width="11.421875" style="0" customWidth="1"/>
    <col min="10" max="10" width="8.8515625" style="0" customWidth="1"/>
    <col min="11" max="11" width="19.8515625" style="0" customWidth="1"/>
    <col min="12" max="12" width="9.140625" style="0" customWidth="1"/>
    <col min="13" max="13" width="16.421875" style="0" customWidth="1"/>
  </cols>
  <sheetData>
    <row r="7" spans="1:7" ht="12.75">
      <c r="A7" s="21" t="s">
        <v>154</v>
      </c>
      <c r="G7" s="67"/>
    </row>
    <row r="9" spans="1:13" ht="77.25" customHeight="1">
      <c r="A9" s="81" t="s">
        <v>7</v>
      </c>
      <c r="B9" s="81" t="s">
        <v>8</v>
      </c>
      <c r="C9" s="81" t="s">
        <v>103</v>
      </c>
      <c r="D9" s="81" t="s">
        <v>9</v>
      </c>
      <c r="E9" s="81" t="s">
        <v>5</v>
      </c>
      <c r="F9" s="91" t="s">
        <v>148</v>
      </c>
      <c r="G9" s="284" t="s">
        <v>10</v>
      </c>
      <c r="H9" s="284" t="s">
        <v>55</v>
      </c>
      <c r="I9" s="284" t="s">
        <v>95</v>
      </c>
      <c r="J9" s="284" t="s">
        <v>97</v>
      </c>
      <c r="K9" s="284" t="s">
        <v>98</v>
      </c>
      <c r="L9" s="284" t="s">
        <v>96</v>
      </c>
      <c r="M9" s="284" t="s">
        <v>57</v>
      </c>
    </row>
    <row r="10" spans="1:13" ht="56.25" customHeight="1">
      <c r="A10" s="82">
        <v>1</v>
      </c>
      <c r="B10" s="83" t="s">
        <v>104</v>
      </c>
      <c r="C10" s="83" t="s">
        <v>105</v>
      </c>
      <c r="D10" s="349" t="s">
        <v>106</v>
      </c>
      <c r="E10" s="82" t="s">
        <v>107</v>
      </c>
      <c r="F10" s="83" t="s">
        <v>519</v>
      </c>
      <c r="G10" s="37">
        <v>38</v>
      </c>
      <c r="H10" s="37"/>
      <c r="I10" s="36"/>
      <c r="J10" s="108" t="s">
        <v>155</v>
      </c>
      <c r="K10" s="285" t="s">
        <v>929</v>
      </c>
      <c r="L10" s="108"/>
      <c r="M10" s="352">
        <v>48189466.33</v>
      </c>
    </row>
    <row r="11" spans="1:13" s="11" customFormat="1" ht="25.5" customHeight="1">
      <c r="A11" s="82">
        <v>2</v>
      </c>
      <c r="B11" s="83" t="s">
        <v>531</v>
      </c>
      <c r="C11" s="83" t="s">
        <v>109</v>
      </c>
      <c r="D11" s="84">
        <v>511406330</v>
      </c>
      <c r="E11" s="82" t="s">
        <v>110</v>
      </c>
      <c r="F11" s="348" t="s">
        <v>530</v>
      </c>
      <c r="G11" s="37">
        <v>42</v>
      </c>
      <c r="H11" s="37"/>
      <c r="I11" s="37" t="s">
        <v>375</v>
      </c>
      <c r="J11" s="2" t="s">
        <v>375</v>
      </c>
      <c r="K11" s="2" t="s">
        <v>375</v>
      </c>
      <c r="L11" s="2" t="s">
        <v>375</v>
      </c>
      <c r="M11" s="353"/>
    </row>
    <row r="12" spans="1:13" s="11" customFormat="1" ht="25.5" customHeight="1">
      <c r="A12" s="82">
        <v>3</v>
      </c>
      <c r="B12" s="83" t="s">
        <v>111</v>
      </c>
      <c r="C12" s="83" t="s">
        <v>112</v>
      </c>
      <c r="D12" s="82">
        <v>363422872</v>
      </c>
      <c r="E12" s="83" t="s">
        <v>585</v>
      </c>
      <c r="F12" s="83" t="s">
        <v>584</v>
      </c>
      <c r="G12" s="37">
        <v>11</v>
      </c>
      <c r="H12" s="37"/>
      <c r="I12" s="15"/>
      <c r="J12" s="253"/>
      <c r="K12" s="2" t="s">
        <v>650</v>
      </c>
      <c r="L12" s="253"/>
      <c r="M12" s="353"/>
    </row>
    <row r="13" spans="1:13" s="11" customFormat="1" ht="25.5" customHeight="1">
      <c r="A13" s="82">
        <v>4</v>
      </c>
      <c r="B13" s="83" t="s">
        <v>113</v>
      </c>
      <c r="C13" s="83" t="s">
        <v>114</v>
      </c>
      <c r="D13" s="85" t="s">
        <v>115</v>
      </c>
      <c r="E13" s="85" t="s">
        <v>116</v>
      </c>
      <c r="F13" s="87" t="s">
        <v>587</v>
      </c>
      <c r="G13" s="37">
        <v>12</v>
      </c>
      <c r="H13" s="37">
        <v>75</v>
      </c>
      <c r="I13" s="15"/>
      <c r="J13" s="253"/>
      <c r="K13" s="253"/>
      <c r="L13" s="253"/>
      <c r="M13" s="353"/>
    </row>
    <row r="14" spans="1:13" s="11" customFormat="1" ht="25.5" customHeight="1">
      <c r="A14" s="82">
        <v>5</v>
      </c>
      <c r="B14" s="83" t="s">
        <v>117</v>
      </c>
      <c r="C14" s="83" t="s">
        <v>118</v>
      </c>
      <c r="D14" s="86" t="s">
        <v>119</v>
      </c>
      <c r="E14" s="87" t="s">
        <v>120</v>
      </c>
      <c r="F14" s="226" t="s">
        <v>621</v>
      </c>
      <c r="G14" s="37">
        <v>22</v>
      </c>
      <c r="H14" s="37">
        <v>101</v>
      </c>
      <c r="I14" s="37" t="s">
        <v>375</v>
      </c>
      <c r="J14" s="2" t="s">
        <v>375</v>
      </c>
      <c r="K14" s="253"/>
      <c r="L14" s="253"/>
      <c r="M14" s="353"/>
    </row>
    <row r="15" spans="1:13" s="11" customFormat="1" ht="25.5" customHeight="1">
      <c r="A15" s="82">
        <v>6</v>
      </c>
      <c r="B15" s="83" t="s">
        <v>121</v>
      </c>
      <c r="C15" s="83" t="s">
        <v>122</v>
      </c>
      <c r="D15" s="86" t="s">
        <v>123</v>
      </c>
      <c r="E15" s="85" t="s">
        <v>120</v>
      </c>
      <c r="F15" s="87" t="s">
        <v>621</v>
      </c>
      <c r="G15" s="37">
        <v>24</v>
      </c>
      <c r="H15" s="37">
        <v>131</v>
      </c>
      <c r="I15" s="37" t="s">
        <v>375</v>
      </c>
      <c r="J15" s="2" t="s">
        <v>375</v>
      </c>
      <c r="K15" s="2" t="s">
        <v>375</v>
      </c>
      <c r="L15" s="2" t="s">
        <v>375</v>
      </c>
      <c r="M15" s="353"/>
    </row>
    <row r="16" spans="1:13" s="7" customFormat="1" ht="25.5" customHeight="1">
      <c r="A16" s="82">
        <v>7</v>
      </c>
      <c r="B16" s="83" t="s">
        <v>124</v>
      </c>
      <c r="C16" s="83" t="s">
        <v>125</v>
      </c>
      <c r="D16" s="86" t="s">
        <v>126</v>
      </c>
      <c r="E16" s="85" t="s">
        <v>120</v>
      </c>
      <c r="F16" s="87" t="s">
        <v>621</v>
      </c>
      <c r="G16" s="37">
        <v>22</v>
      </c>
      <c r="H16" s="37">
        <v>123</v>
      </c>
      <c r="I16" s="37" t="s">
        <v>375</v>
      </c>
      <c r="J16" s="2" t="s">
        <v>375</v>
      </c>
      <c r="K16" s="2" t="s">
        <v>375</v>
      </c>
      <c r="L16" s="2" t="s">
        <v>375</v>
      </c>
      <c r="M16" s="353"/>
    </row>
    <row r="17" spans="1:13" s="7" customFormat="1" ht="25.5" customHeight="1">
      <c r="A17" s="199">
        <v>8</v>
      </c>
      <c r="B17" s="243" t="s">
        <v>127</v>
      </c>
      <c r="C17" s="200" t="s">
        <v>128</v>
      </c>
      <c r="D17" s="201" t="s">
        <v>129</v>
      </c>
      <c r="E17" s="200" t="s">
        <v>862</v>
      </c>
      <c r="F17" s="200" t="s">
        <v>863</v>
      </c>
      <c r="G17" s="15"/>
      <c r="H17" s="15"/>
      <c r="I17" s="68"/>
      <c r="J17" s="254"/>
      <c r="K17" s="254"/>
      <c r="L17" s="254"/>
      <c r="M17" s="353"/>
    </row>
    <row r="18" spans="1:13" s="7" customFormat="1" ht="25.5" customHeight="1">
      <c r="A18" s="82">
        <v>9</v>
      </c>
      <c r="B18" s="83" t="s">
        <v>130</v>
      </c>
      <c r="C18" s="83" t="s">
        <v>131</v>
      </c>
      <c r="D18" s="82" t="s">
        <v>132</v>
      </c>
      <c r="E18" s="82" t="s">
        <v>120</v>
      </c>
      <c r="F18" s="87" t="s">
        <v>621</v>
      </c>
      <c r="G18" s="15">
        <v>48</v>
      </c>
      <c r="H18" s="15">
        <v>389</v>
      </c>
      <c r="I18" s="37" t="s">
        <v>375</v>
      </c>
      <c r="J18" s="2" t="s">
        <v>375</v>
      </c>
      <c r="K18" s="2" t="s">
        <v>375</v>
      </c>
      <c r="L18" s="2" t="s">
        <v>375</v>
      </c>
      <c r="M18" s="353"/>
    </row>
    <row r="19" spans="1:13" s="7" customFormat="1" ht="25.5" customHeight="1">
      <c r="A19" s="82">
        <v>10</v>
      </c>
      <c r="B19" s="83" t="s">
        <v>133</v>
      </c>
      <c r="C19" s="83" t="s">
        <v>134</v>
      </c>
      <c r="D19" s="82">
        <v>519474118</v>
      </c>
      <c r="E19" s="82" t="s">
        <v>135</v>
      </c>
      <c r="F19" s="83" t="s">
        <v>755</v>
      </c>
      <c r="G19" s="15">
        <v>26</v>
      </c>
      <c r="H19" s="15">
        <v>150</v>
      </c>
      <c r="I19" s="15"/>
      <c r="J19" s="2" t="s">
        <v>375</v>
      </c>
      <c r="K19" s="2" t="s">
        <v>650</v>
      </c>
      <c r="L19" s="2" t="s">
        <v>375</v>
      </c>
      <c r="M19" s="353"/>
    </row>
    <row r="20" spans="1:13" s="7" customFormat="1" ht="33.75" customHeight="1">
      <c r="A20" s="199">
        <v>11</v>
      </c>
      <c r="B20" s="243" t="s">
        <v>136</v>
      </c>
      <c r="C20" s="200" t="s">
        <v>137</v>
      </c>
      <c r="D20" s="199" t="s">
        <v>138</v>
      </c>
      <c r="E20" s="199" t="s">
        <v>139</v>
      </c>
      <c r="F20" s="243" t="s">
        <v>878</v>
      </c>
      <c r="G20" s="15">
        <v>7</v>
      </c>
      <c r="H20" s="15"/>
      <c r="I20" s="37"/>
      <c r="J20" s="2" t="s">
        <v>375</v>
      </c>
      <c r="K20" s="2" t="s">
        <v>375</v>
      </c>
      <c r="L20" s="2" t="s">
        <v>375</v>
      </c>
      <c r="M20" s="353"/>
    </row>
    <row r="21" spans="1:13" ht="33.75" customHeight="1">
      <c r="A21" s="82">
        <v>12</v>
      </c>
      <c r="B21" s="83" t="s">
        <v>140</v>
      </c>
      <c r="C21" s="83" t="s">
        <v>141</v>
      </c>
      <c r="D21" s="82">
        <v>511404970</v>
      </c>
      <c r="E21" s="82" t="s">
        <v>142</v>
      </c>
      <c r="F21" s="83" t="s">
        <v>780</v>
      </c>
      <c r="G21" s="36">
        <v>5</v>
      </c>
      <c r="H21" s="36"/>
      <c r="I21" s="37" t="s">
        <v>375</v>
      </c>
      <c r="J21" s="2" t="s">
        <v>375</v>
      </c>
      <c r="K21" s="2" t="s">
        <v>375</v>
      </c>
      <c r="L21" s="2" t="s">
        <v>375</v>
      </c>
      <c r="M21" s="353"/>
    </row>
    <row r="22" spans="1:13" ht="22.5">
      <c r="A22" s="82">
        <v>13</v>
      </c>
      <c r="B22" s="83" t="s">
        <v>143</v>
      </c>
      <c r="C22" s="83" t="s">
        <v>144</v>
      </c>
      <c r="D22" s="85" t="s">
        <v>145</v>
      </c>
      <c r="E22" s="82" t="s">
        <v>120</v>
      </c>
      <c r="F22" s="87" t="s">
        <v>621</v>
      </c>
      <c r="G22" s="36">
        <v>18</v>
      </c>
      <c r="H22" s="36">
        <v>111</v>
      </c>
      <c r="I22" s="37" t="s">
        <v>375</v>
      </c>
      <c r="J22" s="37" t="s">
        <v>375</v>
      </c>
      <c r="K22" s="37" t="s">
        <v>375</v>
      </c>
      <c r="L22" s="37" t="s">
        <v>375</v>
      </c>
      <c r="M22" s="354"/>
    </row>
    <row r="23" spans="1:13" ht="12.75">
      <c r="A23" s="82">
        <v>14</v>
      </c>
      <c r="B23" s="83" t="s">
        <v>146</v>
      </c>
      <c r="C23" s="83"/>
      <c r="D23" s="85"/>
      <c r="E23" s="82"/>
      <c r="F23" s="83"/>
      <c r="G23" s="35"/>
      <c r="H23" s="51"/>
      <c r="I23" s="35"/>
      <c r="J23" s="35"/>
      <c r="K23" s="35"/>
      <c r="L23" s="35"/>
      <c r="M23" s="35"/>
    </row>
    <row r="24" spans="1:6" ht="12.75">
      <c r="A24" s="88"/>
      <c r="B24" s="89"/>
      <c r="C24" s="89"/>
      <c r="D24" s="90"/>
      <c r="E24" s="88"/>
      <c r="F24" s="89"/>
    </row>
    <row r="25" spans="2:3" ht="12.75">
      <c r="B25" s="89" t="s">
        <v>147</v>
      </c>
      <c r="C25"/>
    </row>
    <row r="26" spans="2:3" ht="12.75">
      <c r="B26" s="286"/>
      <c r="C26" s="287"/>
    </row>
  </sheetData>
  <sheetProtection/>
  <mergeCells count="1">
    <mergeCell ref="M10:M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44"/>
  <sheetViews>
    <sheetView tabSelected="1" zoomScale="91" zoomScaleNormal="91" workbookViewId="0" topLeftCell="A1">
      <selection activeCell="C15" sqref="C15"/>
    </sheetView>
  </sheetViews>
  <sheetFormatPr defaultColWidth="9.140625" defaultRowHeight="12.75"/>
  <cols>
    <col min="1" max="1" width="4.28125" style="275" customWidth="1"/>
    <col min="2" max="2" width="28.7109375" style="275" customWidth="1"/>
    <col min="3" max="3" width="14.140625" style="275" customWidth="1"/>
    <col min="4" max="6" width="16.421875" style="276" customWidth="1"/>
    <col min="7" max="7" width="11.00390625" style="275" customWidth="1"/>
    <col min="8" max="8" width="21.140625" style="295" customWidth="1"/>
    <col min="9" max="9" width="14.421875" style="275" customWidth="1"/>
    <col min="10" max="10" width="36.140625" style="275" customWidth="1"/>
    <col min="11" max="11" width="20.00390625" style="275" customWidth="1"/>
    <col min="12" max="14" width="15.140625" style="275" customWidth="1"/>
    <col min="15" max="15" width="6.8515625" style="275" hidden="1" customWidth="1"/>
    <col min="16" max="16" width="15.140625" style="275" customWidth="1"/>
    <col min="17" max="17" width="13.421875" style="275" customWidth="1"/>
    <col min="18" max="23" width="12.00390625" style="275" customWidth="1"/>
    <col min="24" max="27" width="11.28125" style="275" customWidth="1"/>
    <col min="28" max="16384" width="9.140625" style="275" customWidth="1"/>
  </cols>
  <sheetData>
    <row r="2" ht="12.75">
      <c r="F2" s="275"/>
    </row>
    <row r="3" ht="12.75">
      <c r="F3" s="275"/>
    </row>
    <row r="4" ht="12.75">
      <c r="F4" s="275"/>
    </row>
    <row r="5" ht="12.75">
      <c r="F5" s="275"/>
    </row>
    <row r="6" ht="12.75">
      <c r="F6" s="275"/>
    </row>
    <row r="7" spans="1:7" ht="12.75">
      <c r="A7" s="283" t="s">
        <v>149</v>
      </c>
      <c r="G7" s="277"/>
    </row>
    <row r="8" spans="1:27" ht="62.25" customHeight="1">
      <c r="A8" s="358" t="s">
        <v>58</v>
      </c>
      <c r="B8" s="358" t="s">
        <v>59</v>
      </c>
      <c r="C8" s="358" t="s">
        <v>60</v>
      </c>
      <c r="D8" s="358" t="s">
        <v>61</v>
      </c>
      <c r="E8" s="358" t="s">
        <v>94</v>
      </c>
      <c r="F8" s="358" t="s">
        <v>62</v>
      </c>
      <c r="G8" s="358" t="s">
        <v>63</v>
      </c>
      <c r="H8" s="356" t="s">
        <v>930</v>
      </c>
      <c r="I8" s="358" t="s">
        <v>931</v>
      </c>
      <c r="J8" s="358" t="s">
        <v>11</v>
      </c>
      <c r="K8" s="358" t="s">
        <v>12</v>
      </c>
      <c r="L8" s="358" t="s">
        <v>64</v>
      </c>
      <c r="M8" s="358"/>
      <c r="N8" s="358"/>
      <c r="O8" s="358" t="s">
        <v>99</v>
      </c>
      <c r="P8" s="358" t="s">
        <v>100</v>
      </c>
      <c r="Q8" s="358" t="s">
        <v>56</v>
      </c>
      <c r="R8" s="358" t="s">
        <v>78</v>
      </c>
      <c r="S8" s="358"/>
      <c r="T8" s="358"/>
      <c r="U8" s="358"/>
      <c r="V8" s="358"/>
      <c r="W8" s="358"/>
      <c r="X8" s="358" t="s">
        <v>65</v>
      </c>
      <c r="Y8" s="358" t="s">
        <v>66</v>
      </c>
      <c r="Z8" s="358" t="s">
        <v>67</v>
      </c>
      <c r="AA8" s="358" t="s">
        <v>68</v>
      </c>
    </row>
    <row r="9" spans="1:27" ht="62.25" customHeight="1">
      <c r="A9" s="358"/>
      <c r="B9" s="358"/>
      <c r="C9" s="358"/>
      <c r="D9" s="358"/>
      <c r="E9" s="358"/>
      <c r="F9" s="358"/>
      <c r="G9" s="358"/>
      <c r="H9" s="356"/>
      <c r="I9" s="358"/>
      <c r="J9" s="358"/>
      <c r="K9" s="358"/>
      <c r="L9" s="209" t="s">
        <v>69</v>
      </c>
      <c r="M9" s="209" t="s">
        <v>70</v>
      </c>
      <c r="N9" s="209" t="s">
        <v>71</v>
      </c>
      <c r="O9" s="358"/>
      <c r="P9" s="358"/>
      <c r="Q9" s="358"/>
      <c r="R9" s="209" t="s">
        <v>72</v>
      </c>
      <c r="S9" s="209" t="s">
        <v>73</v>
      </c>
      <c r="T9" s="209" t="s">
        <v>74</v>
      </c>
      <c r="U9" s="209" t="s">
        <v>75</v>
      </c>
      <c r="V9" s="209" t="s">
        <v>76</v>
      </c>
      <c r="W9" s="209" t="s">
        <v>77</v>
      </c>
      <c r="X9" s="358"/>
      <c r="Y9" s="358"/>
      <c r="Z9" s="358"/>
      <c r="AA9" s="358"/>
    </row>
    <row r="10" spans="1:27" ht="13.5" customHeight="1">
      <c r="A10" s="355" t="s">
        <v>520</v>
      </c>
      <c r="B10" s="355"/>
      <c r="C10" s="355"/>
      <c r="D10" s="355"/>
      <c r="E10" s="355"/>
      <c r="F10" s="355"/>
      <c r="G10" s="271"/>
      <c r="H10" s="296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</row>
    <row r="11" spans="1:27" ht="63.75">
      <c r="A11" s="38">
        <v>1</v>
      </c>
      <c r="B11" s="38" t="s">
        <v>156</v>
      </c>
      <c r="C11" s="38" t="s">
        <v>157</v>
      </c>
      <c r="D11" s="167" t="s">
        <v>155</v>
      </c>
      <c r="E11" s="167" t="s">
        <v>158</v>
      </c>
      <c r="F11" s="167" t="s">
        <v>158</v>
      </c>
      <c r="G11" s="92" t="s">
        <v>159</v>
      </c>
      <c r="H11" s="34">
        <v>990639.37</v>
      </c>
      <c r="I11" s="38" t="s">
        <v>160</v>
      </c>
      <c r="J11" s="38" t="s">
        <v>161</v>
      </c>
      <c r="K11" s="38" t="s">
        <v>162</v>
      </c>
      <c r="L11" s="38" t="s">
        <v>163</v>
      </c>
      <c r="M11" s="38" t="s">
        <v>164</v>
      </c>
      <c r="N11" s="38" t="s">
        <v>165</v>
      </c>
      <c r="O11" s="38">
        <v>1</v>
      </c>
      <c r="P11" s="38"/>
      <c r="Q11" s="38"/>
      <c r="R11" s="38" t="s">
        <v>166</v>
      </c>
      <c r="S11" s="38" t="s">
        <v>166</v>
      </c>
      <c r="T11" s="38" t="s">
        <v>166</v>
      </c>
      <c r="U11" s="38" t="s">
        <v>166</v>
      </c>
      <c r="V11" s="38"/>
      <c r="W11" s="38" t="s">
        <v>166</v>
      </c>
      <c r="X11" s="38" t="s">
        <v>167</v>
      </c>
      <c r="Y11" s="38"/>
      <c r="Z11" s="38"/>
      <c r="AA11" s="38"/>
    </row>
    <row r="12" spans="1:27" ht="63.75">
      <c r="A12" s="38">
        <v>2</v>
      </c>
      <c r="B12" s="38" t="s">
        <v>168</v>
      </c>
      <c r="C12" s="38"/>
      <c r="D12" s="167" t="s">
        <v>155</v>
      </c>
      <c r="E12" s="167" t="s">
        <v>158</v>
      </c>
      <c r="F12" s="167" t="s">
        <v>158</v>
      </c>
      <c r="G12" s="38" t="s">
        <v>169</v>
      </c>
      <c r="H12" s="34">
        <v>237920.53</v>
      </c>
      <c r="I12" s="38" t="s">
        <v>160</v>
      </c>
      <c r="J12" s="38" t="s">
        <v>170</v>
      </c>
      <c r="K12" s="38" t="s">
        <v>171</v>
      </c>
      <c r="L12" s="38" t="s">
        <v>163</v>
      </c>
      <c r="M12" s="38" t="s">
        <v>164</v>
      </c>
      <c r="N12" s="38" t="s">
        <v>165</v>
      </c>
      <c r="O12" s="38">
        <v>2</v>
      </c>
      <c r="P12" s="38"/>
      <c r="Q12" s="38"/>
      <c r="R12" s="38" t="s">
        <v>166</v>
      </c>
      <c r="S12" s="38" t="s">
        <v>166</v>
      </c>
      <c r="T12" s="38" t="s">
        <v>166</v>
      </c>
      <c r="U12" s="38" t="s">
        <v>172</v>
      </c>
      <c r="V12" s="38" t="s">
        <v>173</v>
      </c>
      <c r="W12" s="38" t="s">
        <v>166</v>
      </c>
      <c r="X12" s="38" t="s">
        <v>174</v>
      </c>
      <c r="Y12" s="38"/>
      <c r="Z12" s="38"/>
      <c r="AA12" s="38"/>
    </row>
    <row r="13" spans="1:27" ht="51">
      <c r="A13" s="38">
        <v>3</v>
      </c>
      <c r="B13" s="38" t="s">
        <v>175</v>
      </c>
      <c r="C13" s="38" t="s">
        <v>176</v>
      </c>
      <c r="D13" s="167" t="s">
        <v>155</v>
      </c>
      <c r="E13" s="167" t="s">
        <v>158</v>
      </c>
      <c r="F13" s="167" t="s">
        <v>158</v>
      </c>
      <c r="G13" s="38" t="s">
        <v>177</v>
      </c>
      <c r="H13" s="34">
        <v>629926.75</v>
      </c>
      <c r="I13" s="38" t="s">
        <v>160</v>
      </c>
      <c r="J13" s="38" t="s">
        <v>178</v>
      </c>
      <c r="K13" s="38" t="s">
        <v>179</v>
      </c>
      <c r="L13" s="38" t="s">
        <v>163</v>
      </c>
      <c r="M13" s="38" t="s">
        <v>164</v>
      </c>
      <c r="N13" s="38" t="s">
        <v>165</v>
      </c>
      <c r="O13" s="38">
        <v>3</v>
      </c>
      <c r="P13" s="38"/>
      <c r="Q13" s="38"/>
      <c r="R13" s="38" t="s">
        <v>166</v>
      </c>
      <c r="S13" s="38" t="s">
        <v>166</v>
      </c>
      <c r="T13" s="38" t="s">
        <v>166</v>
      </c>
      <c r="U13" s="38" t="s">
        <v>166</v>
      </c>
      <c r="V13" s="38"/>
      <c r="W13" s="38" t="s">
        <v>166</v>
      </c>
      <c r="X13" s="38"/>
      <c r="Y13" s="38"/>
      <c r="Z13" s="38"/>
      <c r="AA13" s="38"/>
    </row>
    <row r="14" spans="1:27" ht="38.25">
      <c r="A14" s="38">
        <v>4</v>
      </c>
      <c r="B14" s="38" t="s">
        <v>180</v>
      </c>
      <c r="C14" s="38" t="s">
        <v>181</v>
      </c>
      <c r="D14" s="167" t="s">
        <v>155</v>
      </c>
      <c r="E14" s="167" t="s">
        <v>158</v>
      </c>
      <c r="F14" s="167" t="s">
        <v>158</v>
      </c>
      <c r="G14" s="38" t="s">
        <v>182</v>
      </c>
      <c r="H14" s="34">
        <v>39191.05</v>
      </c>
      <c r="I14" s="38" t="s">
        <v>160</v>
      </c>
      <c r="J14" s="38"/>
      <c r="K14" s="38" t="s">
        <v>183</v>
      </c>
      <c r="L14" s="38" t="s">
        <v>184</v>
      </c>
      <c r="M14" s="38" t="s">
        <v>164</v>
      </c>
      <c r="N14" s="38" t="s">
        <v>165</v>
      </c>
      <c r="O14" s="38">
        <v>4</v>
      </c>
      <c r="P14" s="38"/>
      <c r="Q14" s="38"/>
      <c r="R14" s="38" t="s">
        <v>166</v>
      </c>
      <c r="S14" s="38" t="s">
        <v>166</v>
      </c>
      <c r="T14" s="38" t="s">
        <v>166</v>
      </c>
      <c r="U14" s="38" t="s">
        <v>166</v>
      </c>
      <c r="V14" s="38"/>
      <c r="W14" s="38" t="s">
        <v>166</v>
      </c>
      <c r="X14" s="38"/>
      <c r="Y14" s="38"/>
      <c r="Z14" s="38"/>
      <c r="AA14" s="38"/>
    </row>
    <row r="15" spans="1:27" ht="38.25">
      <c r="A15" s="38">
        <v>5</v>
      </c>
      <c r="B15" s="2" t="s">
        <v>185</v>
      </c>
      <c r="C15" s="2"/>
      <c r="D15" s="351" t="s">
        <v>155</v>
      </c>
      <c r="E15" s="351" t="s">
        <v>155</v>
      </c>
      <c r="F15" s="351" t="s">
        <v>158</v>
      </c>
      <c r="G15" s="2"/>
      <c r="H15" s="34">
        <v>10017.65</v>
      </c>
      <c r="I15" s="2" t="s">
        <v>160</v>
      </c>
      <c r="J15" s="2"/>
      <c r="K15" s="2" t="s">
        <v>186</v>
      </c>
      <c r="L15" s="38" t="s">
        <v>187</v>
      </c>
      <c r="M15" s="38" t="s">
        <v>164</v>
      </c>
      <c r="N15" s="38" t="s">
        <v>188</v>
      </c>
      <c r="O15" s="38">
        <v>5</v>
      </c>
      <c r="P15" s="38"/>
      <c r="Q15" s="38"/>
      <c r="R15" s="38" t="s">
        <v>166</v>
      </c>
      <c r="S15" s="38" t="s">
        <v>166</v>
      </c>
      <c r="T15" s="38" t="s">
        <v>189</v>
      </c>
      <c r="U15" s="38" t="s">
        <v>166</v>
      </c>
      <c r="V15" s="38"/>
      <c r="W15" s="38" t="s">
        <v>166</v>
      </c>
      <c r="X15" s="38"/>
      <c r="Y15" s="38"/>
      <c r="Z15" s="38"/>
      <c r="AA15" s="38"/>
    </row>
    <row r="16" spans="1:27" ht="76.5">
      <c r="A16" s="38">
        <v>6</v>
      </c>
      <c r="B16" s="38" t="s">
        <v>190</v>
      </c>
      <c r="C16" s="38"/>
      <c r="D16" s="167" t="s">
        <v>155</v>
      </c>
      <c r="E16" s="167" t="s">
        <v>158</v>
      </c>
      <c r="F16" s="167" t="s">
        <v>158</v>
      </c>
      <c r="G16" s="38" t="s">
        <v>191</v>
      </c>
      <c r="H16" s="56">
        <v>1008786.36</v>
      </c>
      <c r="I16" s="38" t="s">
        <v>160</v>
      </c>
      <c r="J16" s="38" t="s">
        <v>192</v>
      </c>
      <c r="K16" s="38" t="s">
        <v>193</v>
      </c>
      <c r="L16" s="38" t="s">
        <v>187</v>
      </c>
      <c r="M16" s="38" t="s">
        <v>164</v>
      </c>
      <c r="N16" s="38" t="s">
        <v>188</v>
      </c>
      <c r="O16" s="38">
        <v>6</v>
      </c>
      <c r="P16" s="38"/>
      <c r="Q16" s="38"/>
      <c r="R16" s="38" t="s">
        <v>166</v>
      </c>
      <c r="S16" s="38" t="s">
        <v>166</v>
      </c>
      <c r="T16" s="38" t="s">
        <v>194</v>
      </c>
      <c r="U16" s="38" t="s">
        <v>166</v>
      </c>
      <c r="V16" s="38" t="s">
        <v>173</v>
      </c>
      <c r="W16" s="38" t="s">
        <v>166</v>
      </c>
      <c r="X16" s="38"/>
      <c r="Y16" s="38"/>
      <c r="Z16" s="38"/>
      <c r="AA16" s="38"/>
    </row>
    <row r="17" spans="1:27" ht="38.25">
      <c r="A17" s="38">
        <v>7</v>
      </c>
      <c r="B17" s="38" t="s">
        <v>195</v>
      </c>
      <c r="C17" s="38"/>
      <c r="D17" s="167" t="s">
        <v>155</v>
      </c>
      <c r="E17" s="167" t="s">
        <v>158</v>
      </c>
      <c r="F17" s="167" t="s">
        <v>158</v>
      </c>
      <c r="G17" s="38" t="s">
        <v>196</v>
      </c>
      <c r="H17" s="56">
        <v>24311.73</v>
      </c>
      <c r="I17" s="38" t="s">
        <v>160</v>
      </c>
      <c r="J17" s="38" t="s">
        <v>197</v>
      </c>
      <c r="K17" s="38" t="s">
        <v>198</v>
      </c>
      <c r="L17" s="38" t="s">
        <v>163</v>
      </c>
      <c r="M17" s="38" t="s">
        <v>164</v>
      </c>
      <c r="N17" s="38" t="s">
        <v>165</v>
      </c>
      <c r="O17" s="38">
        <v>7</v>
      </c>
      <c r="P17" s="38"/>
      <c r="Q17" s="38"/>
      <c r="R17" s="38" t="s">
        <v>166</v>
      </c>
      <c r="S17" s="38" t="s">
        <v>166</v>
      </c>
      <c r="T17" s="38"/>
      <c r="U17" s="38" t="s">
        <v>172</v>
      </c>
      <c r="V17" s="38" t="s">
        <v>173</v>
      </c>
      <c r="W17" s="38" t="s">
        <v>166</v>
      </c>
      <c r="X17" s="38"/>
      <c r="Y17" s="38"/>
      <c r="Z17" s="38"/>
      <c r="AA17" s="38"/>
    </row>
    <row r="18" spans="1:27" ht="38.25">
      <c r="A18" s="38">
        <v>8</v>
      </c>
      <c r="B18" s="38" t="s">
        <v>199</v>
      </c>
      <c r="C18" s="38"/>
      <c r="D18" s="167" t="s">
        <v>155</v>
      </c>
      <c r="E18" s="167" t="s">
        <v>158</v>
      </c>
      <c r="F18" s="167" t="s">
        <v>158</v>
      </c>
      <c r="G18" s="38" t="s">
        <v>196</v>
      </c>
      <c r="H18" s="56">
        <v>37553.44</v>
      </c>
      <c r="I18" s="38" t="s">
        <v>160</v>
      </c>
      <c r="J18" s="38" t="s">
        <v>197</v>
      </c>
      <c r="K18" s="38" t="s">
        <v>200</v>
      </c>
      <c r="L18" s="38" t="s">
        <v>163</v>
      </c>
      <c r="M18" s="38"/>
      <c r="N18" s="38" t="s">
        <v>188</v>
      </c>
      <c r="O18" s="38">
        <v>8</v>
      </c>
      <c r="P18" s="38"/>
      <c r="Q18" s="38"/>
      <c r="R18" s="38" t="s">
        <v>166</v>
      </c>
      <c r="S18" s="38" t="s">
        <v>166</v>
      </c>
      <c r="T18" s="38"/>
      <c r="U18" s="38" t="s">
        <v>166</v>
      </c>
      <c r="V18" s="38" t="s">
        <v>173</v>
      </c>
      <c r="W18" s="38" t="s">
        <v>166</v>
      </c>
      <c r="X18" s="38"/>
      <c r="Y18" s="38"/>
      <c r="Z18" s="38"/>
      <c r="AA18" s="38"/>
    </row>
    <row r="19" spans="1:27" ht="38.25">
      <c r="A19" s="38">
        <v>9</v>
      </c>
      <c r="B19" s="38" t="s">
        <v>201</v>
      </c>
      <c r="C19" s="38"/>
      <c r="D19" s="167" t="s">
        <v>155</v>
      </c>
      <c r="E19" s="167" t="s">
        <v>158</v>
      </c>
      <c r="F19" s="167" t="s">
        <v>158</v>
      </c>
      <c r="G19" s="38" t="s">
        <v>196</v>
      </c>
      <c r="H19" s="56">
        <v>2349</v>
      </c>
      <c r="I19" s="38" t="s">
        <v>160</v>
      </c>
      <c r="J19" s="38" t="s">
        <v>197</v>
      </c>
      <c r="K19" s="38" t="s">
        <v>202</v>
      </c>
      <c r="L19" s="38" t="s">
        <v>187</v>
      </c>
      <c r="M19" s="38"/>
      <c r="N19" s="38" t="s">
        <v>203</v>
      </c>
      <c r="O19" s="38">
        <v>9</v>
      </c>
      <c r="P19" s="38"/>
      <c r="Q19" s="38"/>
      <c r="R19" s="38" t="s">
        <v>166</v>
      </c>
      <c r="S19" s="38" t="s">
        <v>166</v>
      </c>
      <c r="T19" s="38"/>
      <c r="U19" s="38" t="s">
        <v>166</v>
      </c>
      <c r="V19" s="38" t="s">
        <v>173</v>
      </c>
      <c r="W19" s="38" t="s">
        <v>166</v>
      </c>
      <c r="X19" s="38"/>
      <c r="Y19" s="38"/>
      <c r="Z19" s="38"/>
      <c r="AA19" s="38"/>
    </row>
    <row r="20" spans="1:27" ht="51">
      <c r="A20" s="38">
        <v>10</v>
      </c>
      <c r="B20" s="38" t="s">
        <v>204</v>
      </c>
      <c r="C20" s="38"/>
      <c r="D20" s="167" t="s">
        <v>155</v>
      </c>
      <c r="E20" s="167" t="s">
        <v>158</v>
      </c>
      <c r="F20" s="167" t="s">
        <v>158</v>
      </c>
      <c r="G20" s="38" t="s">
        <v>196</v>
      </c>
      <c r="H20" s="56">
        <v>7093.66</v>
      </c>
      <c r="I20" s="38" t="s">
        <v>160</v>
      </c>
      <c r="J20" s="38" t="s">
        <v>197</v>
      </c>
      <c r="K20" s="38" t="s">
        <v>205</v>
      </c>
      <c r="L20" s="38" t="s">
        <v>163</v>
      </c>
      <c r="M20" s="38" t="s">
        <v>164</v>
      </c>
      <c r="N20" s="38" t="s">
        <v>206</v>
      </c>
      <c r="O20" s="38">
        <v>10</v>
      </c>
      <c r="P20" s="38"/>
      <c r="Q20" s="38"/>
      <c r="R20" s="38" t="s">
        <v>166</v>
      </c>
      <c r="S20" s="38" t="s">
        <v>166</v>
      </c>
      <c r="T20" s="38"/>
      <c r="U20" s="38" t="s">
        <v>166</v>
      </c>
      <c r="V20" s="38" t="s">
        <v>173</v>
      </c>
      <c r="W20" s="38" t="s">
        <v>166</v>
      </c>
      <c r="X20" s="38"/>
      <c r="Y20" s="38"/>
      <c r="Z20" s="38"/>
      <c r="AA20" s="38"/>
    </row>
    <row r="21" spans="1:27" ht="63.75">
      <c r="A21" s="38">
        <v>11</v>
      </c>
      <c r="B21" s="38" t="s">
        <v>207</v>
      </c>
      <c r="C21" s="38"/>
      <c r="D21" s="167" t="s">
        <v>155</v>
      </c>
      <c r="E21" s="167" t="s">
        <v>158</v>
      </c>
      <c r="F21" s="167" t="s">
        <v>158</v>
      </c>
      <c r="G21" s="38" t="s">
        <v>208</v>
      </c>
      <c r="H21" s="56">
        <v>72085.07</v>
      </c>
      <c r="I21" s="38" t="s">
        <v>160</v>
      </c>
      <c r="J21" s="38" t="s">
        <v>197</v>
      </c>
      <c r="K21" s="38" t="s">
        <v>209</v>
      </c>
      <c r="L21" s="38" t="s">
        <v>163</v>
      </c>
      <c r="M21" s="38" t="s">
        <v>164</v>
      </c>
      <c r="N21" s="38" t="s">
        <v>210</v>
      </c>
      <c r="O21" s="38">
        <v>11</v>
      </c>
      <c r="P21" s="38"/>
      <c r="Q21" s="38"/>
      <c r="R21" s="38" t="s">
        <v>166</v>
      </c>
      <c r="S21" s="38" t="s">
        <v>166</v>
      </c>
      <c r="T21" s="38" t="s">
        <v>166</v>
      </c>
      <c r="U21" s="38" t="s">
        <v>166</v>
      </c>
      <c r="V21" s="38" t="s">
        <v>173</v>
      </c>
      <c r="W21" s="38" t="s">
        <v>166</v>
      </c>
      <c r="X21" s="38"/>
      <c r="Y21" s="38"/>
      <c r="Z21" s="38"/>
      <c r="AA21" s="38"/>
    </row>
    <row r="22" spans="1:27" ht="38.25">
      <c r="A22" s="38">
        <v>12</v>
      </c>
      <c r="B22" s="38" t="s">
        <v>211</v>
      </c>
      <c r="C22" s="38"/>
      <c r="D22" s="167" t="s">
        <v>155</v>
      </c>
      <c r="E22" s="167" t="s">
        <v>158</v>
      </c>
      <c r="F22" s="167" t="s">
        <v>158</v>
      </c>
      <c r="G22" s="38" t="s">
        <v>212</v>
      </c>
      <c r="H22" s="56">
        <v>204869.24</v>
      </c>
      <c r="I22" s="38" t="s">
        <v>160</v>
      </c>
      <c r="J22" s="38" t="s">
        <v>213</v>
      </c>
      <c r="K22" s="38" t="s">
        <v>214</v>
      </c>
      <c r="L22" s="38" t="s">
        <v>163</v>
      </c>
      <c r="M22" s="38" t="s">
        <v>164</v>
      </c>
      <c r="N22" s="38" t="s">
        <v>165</v>
      </c>
      <c r="O22" s="38">
        <v>12</v>
      </c>
      <c r="P22" s="38"/>
      <c r="Q22" s="38"/>
      <c r="R22" s="38" t="s">
        <v>166</v>
      </c>
      <c r="S22" s="38" t="s">
        <v>166</v>
      </c>
      <c r="T22" s="38" t="s">
        <v>166</v>
      </c>
      <c r="U22" s="38" t="s">
        <v>166</v>
      </c>
      <c r="V22" s="38" t="s">
        <v>173</v>
      </c>
      <c r="W22" s="38" t="s">
        <v>166</v>
      </c>
      <c r="X22" s="38"/>
      <c r="Y22" s="38"/>
      <c r="Z22" s="38"/>
      <c r="AA22" s="38"/>
    </row>
    <row r="23" spans="1:27" ht="51">
      <c r="A23" s="38">
        <v>13</v>
      </c>
      <c r="B23" s="38" t="s">
        <v>215</v>
      </c>
      <c r="C23" s="38"/>
      <c r="D23" s="167" t="s">
        <v>155</v>
      </c>
      <c r="E23" s="167" t="s">
        <v>158</v>
      </c>
      <c r="F23" s="167" t="s">
        <v>158</v>
      </c>
      <c r="G23" s="38" t="s">
        <v>216</v>
      </c>
      <c r="H23" s="56">
        <v>328227.32</v>
      </c>
      <c r="I23" s="38" t="s">
        <v>160</v>
      </c>
      <c r="J23" s="38"/>
      <c r="K23" s="38" t="s">
        <v>217</v>
      </c>
      <c r="L23" s="38" t="s">
        <v>163</v>
      </c>
      <c r="M23" s="38" t="s">
        <v>164</v>
      </c>
      <c r="N23" s="38" t="s">
        <v>165</v>
      </c>
      <c r="O23" s="38">
        <v>13</v>
      </c>
      <c r="P23" s="38"/>
      <c r="Q23" s="38"/>
      <c r="R23" s="38" t="s">
        <v>166</v>
      </c>
      <c r="S23" s="38" t="s">
        <v>166</v>
      </c>
      <c r="T23" s="38" t="s">
        <v>218</v>
      </c>
      <c r="U23" s="38" t="s">
        <v>166</v>
      </c>
      <c r="V23" s="38"/>
      <c r="W23" s="38" t="s">
        <v>166</v>
      </c>
      <c r="X23" s="38"/>
      <c r="Y23" s="38"/>
      <c r="Z23" s="38"/>
      <c r="AA23" s="38"/>
    </row>
    <row r="24" spans="1:27" ht="25.5">
      <c r="A24" s="38">
        <v>14</v>
      </c>
      <c r="B24" s="38" t="s">
        <v>219</v>
      </c>
      <c r="C24" s="38" t="s">
        <v>220</v>
      </c>
      <c r="D24" s="167" t="s">
        <v>155</v>
      </c>
      <c r="E24" s="167" t="s">
        <v>158</v>
      </c>
      <c r="F24" s="167" t="s">
        <v>158</v>
      </c>
      <c r="G24" s="38">
        <v>2008.2018</v>
      </c>
      <c r="H24" s="56">
        <v>45697.96</v>
      </c>
      <c r="I24" s="38" t="s">
        <v>160</v>
      </c>
      <c r="J24" s="38"/>
      <c r="K24" s="38" t="s">
        <v>221</v>
      </c>
      <c r="L24" s="38"/>
      <c r="M24" s="38"/>
      <c r="N24" s="38"/>
      <c r="O24" s="38">
        <v>14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25.5">
      <c r="A25" s="38">
        <v>15</v>
      </c>
      <c r="B25" s="38" t="s">
        <v>222</v>
      </c>
      <c r="C25" s="38" t="s">
        <v>220</v>
      </c>
      <c r="D25" s="167" t="s">
        <v>155</v>
      </c>
      <c r="E25" s="167" t="s">
        <v>158</v>
      </c>
      <c r="F25" s="167" t="s">
        <v>158</v>
      </c>
      <c r="G25" s="38" t="s">
        <v>223</v>
      </c>
      <c r="H25" s="56">
        <v>28397.32</v>
      </c>
      <c r="I25" s="38" t="s">
        <v>160</v>
      </c>
      <c r="J25" s="38"/>
      <c r="K25" s="38" t="s">
        <v>224</v>
      </c>
      <c r="L25" s="38"/>
      <c r="M25" s="38"/>
      <c r="N25" s="38"/>
      <c r="O25" s="38">
        <v>15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25.5">
      <c r="A26" s="38">
        <v>16</v>
      </c>
      <c r="B26" s="38" t="s">
        <v>225</v>
      </c>
      <c r="C26" s="38" t="s">
        <v>220</v>
      </c>
      <c r="D26" s="167" t="s">
        <v>155</v>
      </c>
      <c r="E26" s="167" t="s">
        <v>158</v>
      </c>
      <c r="F26" s="167" t="s">
        <v>158</v>
      </c>
      <c r="G26" s="38">
        <v>2008</v>
      </c>
      <c r="H26" s="56">
        <v>20397.33</v>
      </c>
      <c r="I26" s="38" t="s">
        <v>160</v>
      </c>
      <c r="J26" s="38"/>
      <c r="K26" s="38" t="s">
        <v>183</v>
      </c>
      <c r="L26" s="38"/>
      <c r="M26" s="38"/>
      <c r="N26" s="38"/>
      <c r="O26" s="38">
        <v>16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38.25">
      <c r="A27" s="38">
        <v>17</v>
      </c>
      <c r="B27" s="38" t="s">
        <v>226</v>
      </c>
      <c r="C27" s="38" t="s">
        <v>220</v>
      </c>
      <c r="D27" s="167" t="s">
        <v>155</v>
      </c>
      <c r="E27" s="167" t="s">
        <v>158</v>
      </c>
      <c r="F27" s="167" t="s">
        <v>158</v>
      </c>
      <c r="G27" s="38" t="s">
        <v>227</v>
      </c>
      <c r="H27" s="56">
        <v>48543.5</v>
      </c>
      <c r="I27" s="38" t="s">
        <v>160</v>
      </c>
      <c r="J27" s="38"/>
      <c r="K27" s="38" t="s">
        <v>193</v>
      </c>
      <c r="L27" s="38"/>
      <c r="M27" s="38"/>
      <c r="N27" s="38"/>
      <c r="O27" s="38">
        <v>17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25.5">
      <c r="A28" s="38">
        <v>18</v>
      </c>
      <c r="B28" s="38" t="s">
        <v>228</v>
      </c>
      <c r="C28" s="38" t="s">
        <v>220</v>
      </c>
      <c r="D28" s="167" t="s">
        <v>155</v>
      </c>
      <c r="E28" s="167" t="s">
        <v>158</v>
      </c>
      <c r="F28" s="167" t="s">
        <v>158</v>
      </c>
      <c r="G28" s="38">
        <v>2009</v>
      </c>
      <c r="H28" s="56">
        <v>20252</v>
      </c>
      <c r="I28" s="38" t="s">
        <v>160</v>
      </c>
      <c r="J28" s="38"/>
      <c r="K28" s="38" t="s">
        <v>229</v>
      </c>
      <c r="L28" s="38"/>
      <c r="M28" s="38"/>
      <c r="N28" s="38"/>
      <c r="O28" s="38">
        <v>18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25.5">
      <c r="A29" s="38">
        <v>19</v>
      </c>
      <c r="B29" s="38" t="s">
        <v>230</v>
      </c>
      <c r="C29" s="38" t="s">
        <v>220</v>
      </c>
      <c r="D29" s="167" t="s">
        <v>155</v>
      </c>
      <c r="E29" s="167" t="s">
        <v>158</v>
      </c>
      <c r="F29" s="167" t="s">
        <v>158</v>
      </c>
      <c r="G29" s="38">
        <v>2009</v>
      </c>
      <c r="H29" s="56">
        <v>14152</v>
      </c>
      <c r="I29" s="38" t="s">
        <v>160</v>
      </c>
      <c r="J29" s="38"/>
      <c r="K29" s="38" t="s">
        <v>231</v>
      </c>
      <c r="L29" s="38"/>
      <c r="M29" s="38"/>
      <c r="N29" s="38"/>
      <c r="O29" s="38">
        <v>19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25.5">
      <c r="A30" s="38">
        <v>20</v>
      </c>
      <c r="B30" s="38" t="s">
        <v>232</v>
      </c>
      <c r="C30" s="38" t="s">
        <v>220</v>
      </c>
      <c r="D30" s="167" t="s">
        <v>155</v>
      </c>
      <c r="E30" s="167" t="s">
        <v>158</v>
      </c>
      <c r="F30" s="167" t="s">
        <v>158</v>
      </c>
      <c r="G30" s="38">
        <v>2009</v>
      </c>
      <c r="H30" s="56">
        <v>14152</v>
      </c>
      <c r="I30" s="38" t="s">
        <v>160</v>
      </c>
      <c r="J30" s="38"/>
      <c r="K30" s="38" t="s">
        <v>233</v>
      </c>
      <c r="L30" s="38"/>
      <c r="M30" s="38"/>
      <c r="N30" s="38"/>
      <c r="O30" s="38">
        <v>20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25.5">
      <c r="A31" s="38">
        <v>21</v>
      </c>
      <c r="B31" s="38" t="s">
        <v>234</v>
      </c>
      <c r="C31" s="38" t="s">
        <v>220</v>
      </c>
      <c r="D31" s="167" t="s">
        <v>155</v>
      </c>
      <c r="E31" s="167" t="s">
        <v>158</v>
      </c>
      <c r="F31" s="167" t="s">
        <v>158</v>
      </c>
      <c r="G31" s="38">
        <v>2009</v>
      </c>
      <c r="H31" s="56">
        <v>41691</v>
      </c>
      <c r="I31" s="38" t="s">
        <v>160</v>
      </c>
      <c r="J31" s="38"/>
      <c r="K31" s="38" t="s">
        <v>235</v>
      </c>
      <c r="L31" s="38"/>
      <c r="M31" s="38"/>
      <c r="N31" s="38"/>
      <c r="O31" s="38">
        <v>21</v>
      </c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25.5">
      <c r="A32" s="38">
        <v>22</v>
      </c>
      <c r="B32" s="38" t="s">
        <v>236</v>
      </c>
      <c r="C32" s="38" t="s">
        <v>220</v>
      </c>
      <c r="D32" s="167" t="s">
        <v>155</v>
      </c>
      <c r="E32" s="167" t="s">
        <v>158</v>
      </c>
      <c r="F32" s="167" t="s">
        <v>158</v>
      </c>
      <c r="G32" s="38">
        <v>2009</v>
      </c>
      <c r="H32" s="56">
        <v>14152</v>
      </c>
      <c r="I32" s="38" t="s">
        <v>160</v>
      </c>
      <c r="J32" s="38"/>
      <c r="K32" s="38" t="s">
        <v>186</v>
      </c>
      <c r="L32" s="38"/>
      <c r="M32" s="38"/>
      <c r="N32" s="38"/>
      <c r="O32" s="38">
        <v>22</v>
      </c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25.5">
      <c r="A33" s="38">
        <v>23</v>
      </c>
      <c r="B33" s="38" t="s">
        <v>237</v>
      </c>
      <c r="C33" s="38" t="s">
        <v>220</v>
      </c>
      <c r="D33" s="167" t="s">
        <v>155</v>
      </c>
      <c r="E33" s="167" t="s">
        <v>158</v>
      </c>
      <c r="F33" s="167" t="s">
        <v>158</v>
      </c>
      <c r="G33" s="38">
        <v>2010</v>
      </c>
      <c r="H33" s="56">
        <v>14987.76</v>
      </c>
      <c r="I33" s="38" t="s">
        <v>160</v>
      </c>
      <c r="J33" s="38"/>
      <c r="K33" s="38" t="s">
        <v>238</v>
      </c>
      <c r="L33" s="38"/>
      <c r="M33" s="38"/>
      <c r="N33" s="38"/>
      <c r="O33" s="38">
        <v>23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25.5">
      <c r="A34" s="38">
        <v>24</v>
      </c>
      <c r="B34" s="38" t="s">
        <v>239</v>
      </c>
      <c r="C34" s="38" t="s">
        <v>220</v>
      </c>
      <c r="D34" s="167" t="s">
        <v>155</v>
      </c>
      <c r="E34" s="167" t="s">
        <v>158</v>
      </c>
      <c r="F34" s="167" t="s">
        <v>158</v>
      </c>
      <c r="G34" s="38">
        <v>2010</v>
      </c>
      <c r="H34" s="56">
        <v>12086.91</v>
      </c>
      <c r="I34" s="38" t="s">
        <v>160</v>
      </c>
      <c r="J34" s="38"/>
      <c r="K34" s="38" t="s">
        <v>240</v>
      </c>
      <c r="L34" s="38"/>
      <c r="M34" s="38"/>
      <c r="N34" s="38"/>
      <c r="O34" s="38">
        <v>24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25.5">
      <c r="A35" s="38">
        <v>25</v>
      </c>
      <c r="B35" s="38" t="s">
        <v>241</v>
      </c>
      <c r="C35" s="38" t="s">
        <v>220</v>
      </c>
      <c r="D35" s="167" t="s">
        <v>155</v>
      </c>
      <c r="E35" s="167" t="s">
        <v>158</v>
      </c>
      <c r="F35" s="167" t="s">
        <v>158</v>
      </c>
      <c r="G35" s="38">
        <v>2011</v>
      </c>
      <c r="H35" s="56">
        <v>9378.36</v>
      </c>
      <c r="I35" s="38" t="s">
        <v>160</v>
      </c>
      <c r="J35" s="38"/>
      <c r="K35" s="38" t="s">
        <v>242</v>
      </c>
      <c r="L35" s="38"/>
      <c r="M35" s="38"/>
      <c r="N35" s="38"/>
      <c r="O35" s="38">
        <v>25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25.5">
      <c r="A36" s="38">
        <v>26</v>
      </c>
      <c r="B36" s="38" t="s">
        <v>243</v>
      </c>
      <c r="C36" s="38" t="s">
        <v>220</v>
      </c>
      <c r="D36" s="167" t="s">
        <v>155</v>
      </c>
      <c r="E36" s="167" t="s">
        <v>158</v>
      </c>
      <c r="F36" s="167" t="s">
        <v>158</v>
      </c>
      <c r="G36" s="38" t="s">
        <v>244</v>
      </c>
      <c r="H36" s="56">
        <v>15608.24</v>
      </c>
      <c r="I36" s="38" t="s">
        <v>160</v>
      </c>
      <c r="J36" s="38"/>
      <c r="K36" s="38" t="s">
        <v>245</v>
      </c>
      <c r="L36" s="38"/>
      <c r="M36" s="38"/>
      <c r="N36" s="38"/>
      <c r="O36" s="38">
        <v>26</v>
      </c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25.5">
      <c r="A37" s="38">
        <v>27</v>
      </c>
      <c r="B37" s="38" t="s">
        <v>246</v>
      </c>
      <c r="C37" s="38" t="s">
        <v>220</v>
      </c>
      <c r="D37" s="167" t="s">
        <v>155</v>
      </c>
      <c r="E37" s="167" t="s">
        <v>158</v>
      </c>
      <c r="F37" s="167" t="s">
        <v>158</v>
      </c>
      <c r="G37" s="38">
        <v>2012</v>
      </c>
      <c r="H37" s="56">
        <v>13707.2</v>
      </c>
      <c r="I37" s="38" t="s">
        <v>160</v>
      </c>
      <c r="J37" s="38"/>
      <c r="K37" s="38" t="s">
        <v>247</v>
      </c>
      <c r="L37" s="38"/>
      <c r="M37" s="38"/>
      <c r="N37" s="38"/>
      <c r="O37" s="38">
        <v>27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25.5">
      <c r="A38" s="38">
        <v>28</v>
      </c>
      <c r="B38" s="38" t="s">
        <v>248</v>
      </c>
      <c r="C38" s="38" t="s">
        <v>220</v>
      </c>
      <c r="D38" s="167" t="s">
        <v>155</v>
      </c>
      <c r="E38" s="167" t="s">
        <v>158</v>
      </c>
      <c r="F38" s="167" t="s">
        <v>158</v>
      </c>
      <c r="G38" s="38">
        <v>2012</v>
      </c>
      <c r="H38" s="56">
        <v>9717.05</v>
      </c>
      <c r="I38" s="38" t="s">
        <v>160</v>
      </c>
      <c r="J38" s="38"/>
      <c r="K38" s="38" t="s">
        <v>249</v>
      </c>
      <c r="L38" s="38"/>
      <c r="M38" s="38"/>
      <c r="N38" s="38"/>
      <c r="O38" s="38">
        <v>28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25.5">
      <c r="A39" s="38">
        <v>29</v>
      </c>
      <c r="B39" s="38" t="s">
        <v>250</v>
      </c>
      <c r="C39" s="38" t="s">
        <v>220</v>
      </c>
      <c r="D39" s="167" t="s">
        <v>155</v>
      </c>
      <c r="E39" s="167" t="s">
        <v>158</v>
      </c>
      <c r="F39" s="167" t="s">
        <v>158</v>
      </c>
      <c r="G39" s="38">
        <v>2012</v>
      </c>
      <c r="H39" s="56">
        <v>9717.05</v>
      </c>
      <c r="I39" s="38" t="s">
        <v>160</v>
      </c>
      <c r="J39" s="38"/>
      <c r="K39" s="38" t="s">
        <v>251</v>
      </c>
      <c r="L39" s="38"/>
      <c r="M39" s="38"/>
      <c r="N39" s="38"/>
      <c r="O39" s="38">
        <v>29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25.5">
      <c r="A40" s="38">
        <v>30</v>
      </c>
      <c r="B40" s="38" t="s">
        <v>252</v>
      </c>
      <c r="C40" s="38" t="s">
        <v>220</v>
      </c>
      <c r="D40" s="167" t="s">
        <v>155</v>
      </c>
      <c r="E40" s="167" t="s">
        <v>158</v>
      </c>
      <c r="F40" s="167" t="s">
        <v>158</v>
      </c>
      <c r="G40" s="38">
        <v>2012</v>
      </c>
      <c r="H40" s="56">
        <v>14091.83</v>
      </c>
      <c r="I40" s="38" t="s">
        <v>160</v>
      </c>
      <c r="J40" s="38"/>
      <c r="K40" s="38" t="s">
        <v>253</v>
      </c>
      <c r="L40" s="38"/>
      <c r="M40" s="38"/>
      <c r="N40" s="38"/>
      <c r="O40" s="38">
        <v>30</v>
      </c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25.5">
      <c r="A41" s="38">
        <v>31</v>
      </c>
      <c r="B41" s="38" t="s">
        <v>254</v>
      </c>
      <c r="C41" s="38" t="s">
        <v>220</v>
      </c>
      <c r="D41" s="167" t="s">
        <v>155</v>
      </c>
      <c r="E41" s="167" t="s">
        <v>158</v>
      </c>
      <c r="F41" s="167" t="s">
        <v>158</v>
      </c>
      <c r="G41" s="38">
        <v>2010</v>
      </c>
      <c r="H41" s="56">
        <v>28921.26</v>
      </c>
      <c r="I41" s="38" t="s">
        <v>160</v>
      </c>
      <c r="J41" s="38"/>
      <c r="K41" s="38" t="s">
        <v>255</v>
      </c>
      <c r="L41" s="38"/>
      <c r="M41" s="38"/>
      <c r="N41" s="38"/>
      <c r="O41" s="38">
        <v>31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25.5">
      <c r="A42" s="38">
        <v>32</v>
      </c>
      <c r="B42" s="38" t="s">
        <v>256</v>
      </c>
      <c r="C42" s="38" t="s">
        <v>220</v>
      </c>
      <c r="D42" s="167" t="s">
        <v>155</v>
      </c>
      <c r="E42" s="167" t="s">
        <v>158</v>
      </c>
      <c r="F42" s="167" t="s">
        <v>158</v>
      </c>
      <c r="G42" s="38">
        <v>2010</v>
      </c>
      <c r="H42" s="56">
        <v>11348.44</v>
      </c>
      <c r="I42" s="38" t="s">
        <v>160</v>
      </c>
      <c r="J42" s="38"/>
      <c r="K42" s="38" t="s">
        <v>257</v>
      </c>
      <c r="L42" s="38"/>
      <c r="M42" s="38"/>
      <c r="N42" s="38"/>
      <c r="O42" s="38">
        <v>32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38.25">
      <c r="A43" s="38">
        <v>33</v>
      </c>
      <c r="B43" s="38" t="s">
        <v>258</v>
      </c>
      <c r="C43" s="38" t="s">
        <v>259</v>
      </c>
      <c r="D43" s="167" t="s">
        <v>155</v>
      </c>
      <c r="E43" s="167" t="s">
        <v>158</v>
      </c>
      <c r="F43" s="167" t="s">
        <v>158</v>
      </c>
      <c r="G43" s="38"/>
      <c r="H43" s="56">
        <v>14706</v>
      </c>
      <c r="I43" s="38" t="s">
        <v>160</v>
      </c>
      <c r="J43" s="38"/>
      <c r="K43" s="38" t="s">
        <v>260</v>
      </c>
      <c r="L43" s="38" t="s">
        <v>187</v>
      </c>
      <c r="M43" s="38" t="s">
        <v>261</v>
      </c>
      <c r="N43" s="38" t="s">
        <v>188</v>
      </c>
      <c r="O43" s="38">
        <v>33</v>
      </c>
      <c r="P43" s="38"/>
      <c r="Q43" s="38"/>
      <c r="R43" s="38" t="s">
        <v>166</v>
      </c>
      <c r="S43" s="38" t="s">
        <v>166</v>
      </c>
      <c r="T43" s="38" t="s">
        <v>166</v>
      </c>
      <c r="U43" s="38" t="s">
        <v>166</v>
      </c>
      <c r="V43" s="38"/>
      <c r="W43" s="38" t="s">
        <v>166</v>
      </c>
      <c r="X43" s="38"/>
      <c r="Y43" s="38"/>
      <c r="Z43" s="38"/>
      <c r="AA43" s="38"/>
    </row>
    <row r="44" spans="1:27" ht="38.25">
      <c r="A44" s="38">
        <v>34</v>
      </c>
      <c r="B44" s="38" t="s">
        <v>262</v>
      </c>
      <c r="C44" s="38" t="s">
        <v>259</v>
      </c>
      <c r="D44" s="167" t="s">
        <v>155</v>
      </c>
      <c r="E44" s="167" t="s">
        <v>158</v>
      </c>
      <c r="F44" s="167" t="s">
        <v>158</v>
      </c>
      <c r="G44" s="38"/>
      <c r="H44" s="56">
        <v>11096.61</v>
      </c>
      <c r="I44" s="38" t="s">
        <v>160</v>
      </c>
      <c r="J44" s="38"/>
      <c r="K44" s="38" t="s">
        <v>217</v>
      </c>
      <c r="L44" s="38" t="s">
        <v>187</v>
      </c>
      <c r="M44" s="38" t="s">
        <v>261</v>
      </c>
      <c r="N44" s="38" t="s">
        <v>188</v>
      </c>
      <c r="O44" s="38">
        <v>34</v>
      </c>
      <c r="P44" s="38"/>
      <c r="Q44" s="38"/>
      <c r="R44" s="38" t="s">
        <v>166</v>
      </c>
      <c r="S44" s="38" t="s">
        <v>166</v>
      </c>
      <c r="T44" s="38"/>
      <c r="U44" s="38" t="s">
        <v>263</v>
      </c>
      <c r="V44" s="38"/>
      <c r="W44" s="38" t="s">
        <v>166</v>
      </c>
      <c r="X44" s="38"/>
      <c r="Y44" s="38"/>
      <c r="Z44" s="38"/>
      <c r="AA44" s="38"/>
    </row>
    <row r="45" spans="1:27" ht="38.25">
      <c r="A45" s="38">
        <v>35</v>
      </c>
      <c r="B45" s="38" t="s">
        <v>264</v>
      </c>
      <c r="C45" s="38" t="s">
        <v>265</v>
      </c>
      <c r="D45" s="167" t="s">
        <v>155</v>
      </c>
      <c r="E45" s="167" t="s">
        <v>158</v>
      </c>
      <c r="F45" s="167" t="s">
        <v>158</v>
      </c>
      <c r="G45" s="38">
        <v>2005</v>
      </c>
      <c r="H45" s="56">
        <v>25317.43</v>
      </c>
      <c r="I45" s="38" t="s">
        <v>160</v>
      </c>
      <c r="J45" s="38"/>
      <c r="K45" s="38" t="s">
        <v>242</v>
      </c>
      <c r="L45" s="38" t="s">
        <v>184</v>
      </c>
      <c r="M45" s="38" t="s">
        <v>164</v>
      </c>
      <c r="N45" s="38" t="s">
        <v>165</v>
      </c>
      <c r="O45" s="38">
        <v>35</v>
      </c>
      <c r="P45" s="38"/>
      <c r="Q45" s="38"/>
      <c r="R45" s="38" t="s">
        <v>166</v>
      </c>
      <c r="S45" s="38" t="s">
        <v>166</v>
      </c>
      <c r="T45" s="38" t="s">
        <v>189</v>
      </c>
      <c r="U45" s="38" t="s">
        <v>166</v>
      </c>
      <c r="V45" s="38"/>
      <c r="W45" s="38" t="s">
        <v>166</v>
      </c>
      <c r="X45" s="38"/>
      <c r="Y45" s="38"/>
      <c r="Z45" s="38"/>
      <c r="AA45" s="38"/>
    </row>
    <row r="46" spans="1:27" ht="38.25">
      <c r="A46" s="38">
        <v>36</v>
      </c>
      <c r="B46" s="38" t="s">
        <v>266</v>
      </c>
      <c r="C46" s="38" t="s">
        <v>265</v>
      </c>
      <c r="D46" s="167" t="s">
        <v>155</v>
      </c>
      <c r="E46" s="167" t="s">
        <v>158</v>
      </c>
      <c r="F46" s="167" t="s">
        <v>158</v>
      </c>
      <c r="G46" s="38">
        <v>2005</v>
      </c>
      <c r="H46" s="56">
        <v>10528.09</v>
      </c>
      <c r="I46" s="38" t="s">
        <v>160</v>
      </c>
      <c r="J46" s="38"/>
      <c r="K46" s="38" t="s">
        <v>267</v>
      </c>
      <c r="L46" s="38" t="s">
        <v>184</v>
      </c>
      <c r="M46" s="38" t="s">
        <v>164</v>
      </c>
      <c r="N46" s="38" t="s">
        <v>165</v>
      </c>
      <c r="O46" s="38">
        <v>36</v>
      </c>
      <c r="P46" s="38"/>
      <c r="Q46" s="38"/>
      <c r="R46" s="38" t="s">
        <v>166</v>
      </c>
      <c r="S46" s="38" t="s">
        <v>166</v>
      </c>
      <c r="T46" s="38" t="s">
        <v>189</v>
      </c>
      <c r="U46" s="38" t="s">
        <v>166</v>
      </c>
      <c r="V46" s="38"/>
      <c r="W46" s="38" t="s">
        <v>166</v>
      </c>
      <c r="X46" s="38"/>
      <c r="Y46" s="38"/>
      <c r="Z46" s="38"/>
      <c r="AA46" s="38"/>
    </row>
    <row r="47" spans="1:27" ht="38.25">
      <c r="A47" s="38">
        <v>37</v>
      </c>
      <c r="B47" s="38" t="s">
        <v>268</v>
      </c>
      <c r="C47" s="38" t="s">
        <v>269</v>
      </c>
      <c r="D47" s="167" t="s">
        <v>155</v>
      </c>
      <c r="E47" s="167" t="s">
        <v>155</v>
      </c>
      <c r="F47" s="167" t="s">
        <v>158</v>
      </c>
      <c r="G47" s="38" t="s">
        <v>270</v>
      </c>
      <c r="H47" s="56">
        <v>79887.97</v>
      </c>
      <c r="I47" s="38" t="s">
        <v>160</v>
      </c>
      <c r="J47" s="38"/>
      <c r="K47" s="38" t="s">
        <v>271</v>
      </c>
      <c r="L47" s="38" t="s">
        <v>272</v>
      </c>
      <c r="M47" s="38" t="s">
        <v>273</v>
      </c>
      <c r="N47" s="38" t="s">
        <v>188</v>
      </c>
      <c r="O47" s="38">
        <v>37</v>
      </c>
      <c r="P47" s="38"/>
      <c r="Q47" s="38"/>
      <c r="R47" s="38" t="s">
        <v>166</v>
      </c>
      <c r="S47" s="38" t="s">
        <v>263</v>
      </c>
      <c r="T47" s="38" t="s">
        <v>263</v>
      </c>
      <c r="U47" s="38" t="s">
        <v>263</v>
      </c>
      <c r="V47" s="38"/>
      <c r="W47" s="38" t="s">
        <v>263</v>
      </c>
      <c r="X47" s="38"/>
      <c r="Y47" s="38"/>
      <c r="Z47" s="38"/>
      <c r="AA47" s="38"/>
    </row>
    <row r="48" spans="1:27" ht="38.25">
      <c r="A48" s="38">
        <v>38</v>
      </c>
      <c r="B48" s="38" t="s">
        <v>274</v>
      </c>
      <c r="C48" s="38"/>
      <c r="D48" s="167" t="s">
        <v>275</v>
      </c>
      <c r="E48" s="167" t="s">
        <v>155</v>
      </c>
      <c r="F48" s="167" t="s">
        <v>158</v>
      </c>
      <c r="G48" s="38" t="s">
        <v>196</v>
      </c>
      <c r="H48" s="56">
        <v>21830.63</v>
      </c>
      <c r="I48" s="38" t="s">
        <v>160</v>
      </c>
      <c r="J48" s="2" t="s">
        <v>372</v>
      </c>
      <c r="K48" s="38" t="s">
        <v>276</v>
      </c>
      <c r="L48" s="38" t="s">
        <v>272</v>
      </c>
      <c r="M48" s="38" t="s">
        <v>261</v>
      </c>
      <c r="N48" s="38" t="s">
        <v>277</v>
      </c>
      <c r="O48" s="38">
        <v>38</v>
      </c>
      <c r="P48" s="38"/>
      <c r="Q48" s="38"/>
      <c r="R48" s="38" t="s">
        <v>263</v>
      </c>
      <c r="S48" s="38" t="s">
        <v>263</v>
      </c>
      <c r="T48" s="38" t="s">
        <v>263</v>
      </c>
      <c r="U48" s="38" t="s">
        <v>263</v>
      </c>
      <c r="V48" s="38"/>
      <c r="W48" s="38" t="s">
        <v>263</v>
      </c>
      <c r="X48" s="38"/>
      <c r="Y48" s="38"/>
      <c r="Z48" s="38"/>
      <c r="AA48" s="38"/>
    </row>
    <row r="49" spans="1:27" ht="38.25">
      <c r="A49" s="38">
        <v>39</v>
      </c>
      <c r="B49" s="38" t="s">
        <v>278</v>
      </c>
      <c r="C49" s="38" t="s">
        <v>269</v>
      </c>
      <c r="D49" s="167" t="s">
        <v>155</v>
      </c>
      <c r="E49" s="167" t="s">
        <v>155</v>
      </c>
      <c r="F49" s="167" t="s">
        <v>158</v>
      </c>
      <c r="G49" s="38" t="s">
        <v>196</v>
      </c>
      <c r="H49" s="56">
        <v>90000</v>
      </c>
      <c r="I49" s="38" t="s">
        <v>160</v>
      </c>
      <c r="J49" s="38"/>
      <c r="K49" s="38" t="s">
        <v>279</v>
      </c>
      <c r="L49" s="38" t="s">
        <v>272</v>
      </c>
      <c r="M49" s="38" t="s">
        <v>261</v>
      </c>
      <c r="N49" s="38" t="s">
        <v>188</v>
      </c>
      <c r="O49" s="38">
        <v>39</v>
      </c>
      <c r="P49" s="38"/>
      <c r="Q49" s="38"/>
      <c r="R49" s="38" t="s">
        <v>263</v>
      </c>
      <c r="S49" s="38" t="s">
        <v>166</v>
      </c>
      <c r="T49" s="38" t="s">
        <v>263</v>
      </c>
      <c r="U49" s="38" t="s">
        <v>166</v>
      </c>
      <c r="V49" s="38"/>
      <c r="W49" s="38" t="s">
        <v>263</v>
      </c>
      <c r="X49" s="38"/>
      <c r="Y49" s="38"/>
      <c r="Z49" s="38"/>
      <c r="AA49" s="38"/>
    </row>
    <row r="50" spans="1:27" ht="25.5">
      <c r="A50" s="38">
        <v>40</v>
      </c>
      <c r="B50" s="38" t="s">
        <v>280</v>
      </c>
      <c r="C50" s="38" t="s">
        <v>220</v>
      </c>
      <c r="D50" s="167" t="s">
        <v>155</v>
      </c>
      <c r="E50" s="167" t="s">
        <v>158</v>
      </c>
      <c r="F50" s="167" t="s">
        <v>158</v>
      </c>
      <c r="G50" s="38"/>
      <c r="H50" s="56">
        <v>14189.94</v>
      </c>
      <c r="I50" s="38" t="s">
        <v>160</v>
      </c>
      <c r="J50" s="38"/>
      <c r="K50" s="38"/>
      <c r="L50" s="38"/>
      <c r="M50" s="38"/>
      <c r="N50" s="38" t="s">
        <v>281</v>
      </c>
      <c r="O50" s="38">
        <v>40</v>
      </c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ht="25.5">
      <c r="A51" s="38">
        <v>41</v>
      </c>
      <c r="B51" s="38" t="s">
        <v>282</v>
      </c>
      <c r="C51" s="38" t="s">
        <v>220</v>
      </c>
      <c r="D51" s="167" t="s">
        <v>155</v>
      </c>
      <c r="E51" s="167" t="s">
        <v>158</v>
      </c>
      <c r="F51" s="167" t="s">
        <v>158</v>
      </c>
      <c r="G51" s="38"/>
      <c r="H51" s="56">
        <v>14189.04</v>
      </c>
      <c r="I51" s="38" t="s">
        <v>160</v>
      </c>
      <c r="J51" s="38"/>
      <c r="K51" s="38"/>
      <c r="L51" s="38"/>
      <c r="M51" s="38"/>
      <c r="N51" s="38" t="s">
        <v>281</v>
      </c>
      <c r="O51" s="38">
        <v>41</v>
      </c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ht="25.5">
      <c r="A52" s="38">
        <v>42</v>
      </c>
      <c r="B52" s="38" t="s">
        <v>283</v>
      </c>
      <c r="C52" s="38"/>
      <c r="D52" s="167" t="s">
        <v>155</v>
      </c>
      <c r="E52" s="167" t="s">
        <v>158</v>
      </c>
      <c r="F52" s="167" t="s">
        <v>158</v>
      </c>
      <c r="G52" s="38"/>
      <c r="H52" s="56">
        <v>23862.42</v>
      </c>
      <c r="I52" s="38" t="s">
        <v>284</v>
      </c>
      <c r="J52" s="38"/>
      <c r="K52" s="38"/>
      <c r="L52" s="38"/>
      <c r="M52" s="38"/>
      <c r="N52" s="38" t="s">
        <v>281</v>
      </c>
      <c r="O52" s="38">
        <v>42</v>
      </c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ht="25.5">
      <c r="A53" s="38">
        <v>43</v>
      </c>
      <c r="B53" s="38" t="s">
        <v>285</v>
      </c>
      <c r="C53" s="38"/>
      <c r="D53" s="167" t="s">
        <v>155</v>
      </c>
      <c r="E53" s="167" t="s">
        <v>158</v>
      </c>
      <c r="F53" s="167" t="s">
        <v>158</v>
      </c>
      <c r="G53" s="38" t="s">
        <v>286</v>
      </c>
      <c r="H53" s="56">
        <v>35220.48</v>
      </c>
      <c r="I53" s="38" t="s">
        <v>284</v>
      </c>
      <c r="J53" s="38"/>
      <c r="K53" s="38" t="s">
        <v>287</v>
      </c>
      <c r="L53" s="38"/>
      <c r="M53" s="38"/>
      <c r="N53" s="38"/>
      <c r="O53" s="38">
        <v>43</v>
      </c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ht="25.5">
      <c r="A54" s="38">
        <v>44</v>
      </c>
      <c r="B54" s="38" t="s">
        <v>288</v>
      </c>
      <c r="C54" s="38" t="s">
        <v>220</v>
      </c>
      <c r="D54" s="167" t="s">
        <v>155</v>
      </c>
      <c r="E54" s="167" t="s">
        <v>158</v>
      </c>
      <c r="F54" s="167" t="s">
        <v>158</v>
      </c>
      <c r="G54" s="38"/>
      <c r="H54" s="56">
        <v>10500</v>
      </c>
      <c r="I54" s="38" t="s">
        <v>284</v>
      </c>
      <c r="J54" s="38"/>
      <c r="K54" s="38"/>
      <c r="L54" s="38"/>
      <c r="M54" s="38"/>
      <c r="N54" s="38"/>
      <c r="O54" s="38">
        <v>44</v>
      </c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27" ht="25.5">
      <c r="A55" s="38">
        <v>45</v>
      </c>
      <c r="B55" s="38" t="s">
        <v>289</v>
      </c>
      <c r="C55" s="38" t="s">
        <v>220</v>
      </c>
      <c r="D55" s="167" t="s">
        <v>155</v>
      </c>
      <c r="E55" s="167" t="s">
        <v>158</v>
      </c>
      <c r="F55" s="167" t="s">
        <v>158</v>
      </c>
      <c r="G55" s="38"/>
      <c r="H55" s="56">
        <v>9032.7</v>
      </c>
      <c r="I55" s="38" t="s">
        <v>284</v>
      </c>
      <c r="J55" s="38"/>
      <c r="K55" s="38"/>
      <c r="L55" s="38"/>
      <c r="M55" s="38"/>
      <c r="N55" s="38"/>
      <c r="O55" s="38">
        <v>45</v>
      </c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27" ht="25.5">
      <c r="A56" s="38">
        <v>46</v>
      </c>
      <c r="B56" s="38" t="s">
        <v>290</v>
      </c>
      <c r="C56" s="38" t="s">
        <v>220</v>
      </c>
      <c r="D56" s="167" t="s">
        <v>155</v>
      </c>
      <c r="E56" s="167" t="s">
        <v>158</v>
      </c>
      <c r="F56" s="167" t="s">
        <v>158</v>
      </c>
      <c r="G56" s="38"/>
      <c r="H56" s="56">
        <v>50812</v>
      </c>
      <c r="I56" s="38" t="s">
        <v>284</v>
      </c>
      <c r="J56" s="38"/>
      <c r="K56" s="38"/>
      <c r="L56" s="38"/>
      <c r="M56" s="38"/>
      <c r="N56" s="38"/>
      <c r="O56" s="38">
        <v>46</v>
      </c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ht="25.5">
      <c r="A57" s="38">
        <v>47</v>
      </c>
      <c r="B57" s="38" t="s">
        <v>291</v>
      </c>
      <c r="C57" s="38" t="s">
        <v>220</v>
      </c>
      <c r="D57" s="167" t="s">
        <v>155</v>
      </c>
      <c r="E57" s="167" t="s">
        <v>158</v>
      </c>
      <c r="F57" s="167" t="s">
        <v>158</v>
      </c>
      <c r="G57" s="38"/>
      <c r="H57" s="56">
        <v>7415.18</v>
      </c>
      <c r="I57" s="38" t="s">
        <v>284</v>
      </c>
      <c r="J57" s="38"/>
      <c r="K57" s="38"/>
      <c r="L57" s="38"/>
      <c r="M57" s="38"/>
      <c r="N57" s="38"/>
      <c r="O57" s="38">
        <v>47</v>
      </c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ht="12.75">
      <c r="A58" s="38">
        <v>48</v>
      </c>
      <c r="B58" s="360" t="s">
        <v>292</v>
      </c>
      <c r="C58" s="38"/>
      <c r="D58" s="167" t="s">
        <v>155</v>
      </c>
      <c r="E58" s="167" t="s">
        <v>158</v>
      </c>
      <c r="F58" s="167" t="s">
        <v>158</v>
      </c>
      <c r="G58" s="38">
        <v>1914</v>
      </c>
      <c r="H58" s="359">
        <v>406810.29</v>
      </c>
      <c r="I58" s="360" t="s">
        <v>284</v>
      </c>
      <c r="J58" s="38"/>
      <c r="K58" s="38" t="s">
        <v>260</v>
      </c>
      <c r="L58" s="38" t="s">
        <v>272</v>
      </c>
      <c r="M58" s="38" t="s">
        <v>293</v>
      </c>
      <c r="N58" s="38"/>
      <c r="O58" s="38">
        <v>48</v>
      </c>
      <c r="P58" s="38"/>
      <c r="Q58" s="38"/>
      <c r="R58" s="38" t="s">
        <v>263</v>
      </c>
      <c r="S58" s="38" t="s">
        <v>172</v>
      </c>
      <c r="T58" s="38" t="s">
        <v>166</v>
      </c>
      <c r="U58" s="38" t="s">
        <v>172</v>
      </c>
      <c r="V58" s="38" t="s">
        <v>173</v>
      </c>
      <c r="W58" s="38" t="s">
        <v>172</v>
      </c>
      <c r="X58" s="38">
        <v>403.6</v>
      </c>
      <c r="Y58" s="38">
        <v>2</v>
      </c>
      <c r="Z58" s="38" t="s">
        <v>294</v>
      </c>
      <c r="AA58" s="38"/>
    </row>
    <row r="59" spans="1:27" ht="38.25">
      <c r="A59" s="38">
        <v>49</v>
      </c>
      <c r="B59" s="360"/>
      <c r="C59" s="38"/>
      <c r="D59" s="167" t="s">
        <v>155</v>
      </c>
      <c r="E59" s="167" t="s">
        <v>158</v>
      </c>
      <c r="F59" s="167" t="s">
        <v>158</v>
      </c>
      <c r="G59" s="38" t="s">
        <v>295</v>
      </c>
      <c r="H59" s="359"/>
      <c r="I59" s="360"/>
      <c r="J59" s="38"/>
      <c r="K59" s="38" t="s">
        <v>260</v>
      </c>
      <c r="L59" s="38" t="s">
        <v>296</v>
      </c>
      <c r="M59" s="38" t="s">
        <v>297</v>
      </c>
      <c r="N59" s="38"/>
      <c r="O59" s="38">
        <v>49</v>
      </c>
      <c r="P59" s="38"/>
      <c r="Q59" s="38"/>
      <c r="R59" s="38" t="s">
        <v>172</v>
      </c>
      <c r="S59" s="38" t="s">
        <v>172</v>
      </c>
      <c r="T59" s="38" t="s">
        <v>172</v>
      </c>
      <c r="U59" s="38" t="s">
        <v>172</v>
      </c>
      <c r="V59" s="38" t="s">
        <v>172</v>
      </c>
      <c r="W59" s="38" t="s">
        <v>172</v>
      </c>
      <c r="X59" s="38"/>
      <c r="Y59" s="38"/>
      <c r="Z59" s="38"/>
      <c r="AA59" s="38"/>
    </row>
    <row r="60" spans="1:27" ht="12.75">
      <c r="A60" s="38">
        <v>50</v>
      </c>
      <c r="B60" s="38" t="s">
        <v>298</v>
      </c>
      <c r="C60" s="38"/>
      <c r="D60" s="167" t="s">
        <v>155</v>
      </c>
      <c r="E60" s="167" t="s">
        <v>158</v>
      </c>
      <c r="F60" s="167" t="s">
        <v>158</v>
      </c>
      <c r="G60" s="38">
        <v>2016</v>
      </c>
      <c r="H60" s="56">
        <v>4674</v>
      </c>
      <c r="I60" s="38" t="s">
        <v>284</v>
      </c>
      <c r="J60" s="38"/>
      <c r="K60" s="38" t="s">
        <v>299</v>
      </c>
      <c r="L60" s="38"/>
      <c r="M60" s="38"/>
      <c r="N60" s="38"/>
      <c r="O60" s="38">
        <v>50</v>
      </c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1:27" ht="12.75">
      <c r="A61" s="38">
        <v>51</v>
      </c>
      <c r="B61" s="38" t="s">
        <v>298</v>
      </c>
      <c r="C61" s="38"/>
      <c r="D61" s="167" t="s">
        <v>155</v>
      </c>
      <c r="E61" s="167" t="s">
        <v>158</v>
      </c>
      <c r="F61" s="167" t="s">
        <v>158</v>
      </c>
      <c r="G61" s="38">
        <v>2016</v>
      </c>
      <c r="H61" s="56">
        <v>4674</v>
      </c>
      <c r="I61" s="38" t="s">
        <v>284</v>
      </c>
      <c r="J61" s="38"/>
      <c r="K61" s="38" t="s">
        <v>249</v>
      </c>
      <c r="L61" s="38"/>
      <c r="M61" s="38"/>
      <c r="N61" s="38"/>
      <c r="O61" s="38">
        <v>51</v>
      </c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1:27" ht="25.5">
      <c r="A62" s="38">
        <v>52</v>
      </c>
      <c r="B62" s="38" t="s">
        <v>300</v>
      </c>
      <c r="C62" s="38"/>
      <c r="D62" s="167" t="s">
        <v>155</v>
      </c>
      <c r="E62" s="167" t="s">
        <v>158</v>
      </c>
      <c r="F62" s="167" t="s">
        <v>158</v>
      </c>
      <c r="G62" s="38">
        <v>2016</v>
      </c>
      <c r="H62" s="56">
        <v>5090</v>
      </c>
      <c r="I62" s="38" t="s">
        <v>284</v>
      </c>
      <c r="J62" s="38"/>
      <c r="K62" s="38" t="s">
        <v>247</v>
      </c>
      <c r="L62" s="38"/>
      <c r="M62" s="38"/>
      <c r="N62" s="38"/>
      <c r="O62" s="38">
        <v>52</v>
      </c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1:27" ht="12.75">
      <c r="A63" s="38">
        <v>53</v>
      </c>
      <c r="B63" s="38" t="s">
        <v>301</v>
      </c>
      <c r="C63" s="38"/>
      <c r="D63" s="167" t="s">
        <v>155</v>
      </c>
      <c r="E63" s="167" t="s">
        <v>158</v>
      </c>
      <c r="F63" s="167" t="s">
        <v>158</v>
      </c>
      <c r="G63" s="38">
        <v>2017</v>
      </c>
      <c r="H63" s="56">
        <v>4920</v>
      </c>
      <c r="I63" s="38"/>
      <c r="J63" s="38"/>
      <c r="K63" s="38"/>
      <c r="L63" s="38"/>
      <c r="M63" s="38"/>
      <c r="N63" s="38"/>
      <c r="O63" s="38">
        <v>53</v>
      </c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7" ht="12.75">
      <c r="A64" s="38">
        <v>54</v>
      </c>
      <c r="B64" s="38" t="s">
        <v>301</v>
      </c>
      <c r="C64" s="38"/>
      <c r="D64" s="167" t="s">
        <v>155</v>
      </c>
      <c r="E64" s="167" t="s">
        <v>158</v>
      </c>
      <c r="F64" s="167" t="s">
        <v>158</v>
      </c>
      <c r="G64" s="38">
        <v>2017</v>
      </c>
      <c r="H64" s="56">
        <v>4920</v>
      </c>
      <c r="I64" s="38"/>
      <c r="J64" s="38"/>
      <c r="K64" s="38"/>
      <c r="L64" s="38"/>
      <c r="M64" s="38"/>
      <c r="N64" s="38"/>
      <c r="O64" s="38">
        <v>54</v>
      </c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1:27" ht="12.75">
      <c r="A65" s="38">
        <v>55</v>
      </c>
      <c r="B65" s="38" t="s">
        <v>302</v>
      </c>
      <c r="C65" s="38"/>
      <c r="D65" s="167" t="s">
        <v>155</v>
      </c>
      <c r="E65" s="167" t="s">
        <v>158</v>
      </c>
      <c r="F65" s="167" t="s">
        <v>158</v>
      </c>
      <c r="G65" s="38">
        <v>2017</v>
      </c>
      <c r="H65" s="56">
        <v>4920</v>
      </c>
      <c r="I65" s="38"/>
      <c r="J65" s="38"/>
      <c r="K65" s="38"/>
      <c r="L65" s="38"/>
      <c r="M65" s="38"/>
      <c r="N65" s="38"/>
      <c r="O65" s="38">
        <v>55</v>
      </c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1:27" ht="12.75">
      <c r="A66" s="38">
        <v>56</v>
      </c>
      <c r="B66" s="38" t="s">
        <v>303</v>
      </c>
      <c r="C66" s="38"/>
      <c r="D66" s="167" t="s">
        <v>155</v>
      </c>
      <c r="E66" s="167" t="s">
        <v>158</v>
      </c>
      <c r="F66" s="167" t="s">
        <v>158</v>
      </c>
      <c r="G66" s="38">
        <v>2018</v>
      </c>
      <c r="H66" s="56">
        <v>342838.76</v>
      </c>
      <c r="I66" s="38" t="s">
        <v>284</v>
      </c>
      <c r="J66" s="38"/>
      <c r="K66" s="38" t="s">
        <v>304</v>
      </c>
      <c r="L66" s="38"/>
      <c r="M66" s="38"/>
      <c r="N66" s="38"/>
      <c r="O66" s="38">
        <v>56</v>
      </c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ht="12.75">
      <c r="A67" s="38">
        <v>57</v>
      </c>
      <c r="B67" s="38" t="s">
        <v>305</v>
      </c>
      <c r="C67" s="38"/>
      <c r="D67" s="167" t="s">
        <v>155</v>
      </c>
      <c r="E67" s="167" t="s">
        <v>158</v>
      </c>
      <c r="F67" s="167" t="s">
        <v>158</v>
      </c>
      <c r="G67" s="38">
        <v>2018</v>
      </c>
      <c r="H67" s="56">
        <v>9800</v>
      </c>
      <c r="I67" s="38" t="s">
        <v>284</v>
      </c>
      <c r="J67" s="38"/>
      <c r="K67" s="38"/>
      <c r="L67" s="38"/>
      <c r="M67" s="38"/>
      <c r="N67" s="38"/>
      <c r="O67" s="38">
        <v>57</v>
      </c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ht="12.75">
      <c r="A68" s="38">
        <v>58</v>
      </c>
      <c r="B68" s="38" t="s">
        <v>306</v>
      </c>
      <c r="C68" s="38"/>
      <c r="D68" s="167" t="s">
        <v>155</v>
      </c>
      <c r="E68" s="167" t="s">
        <v>158</v>
      </c>
      <c r="F68" s="167" t="s">
        <v>158</v>
      </c>
      <c r="G68" s="38">
        <v>2017</v>
      </c>
      <c r="H68" s="56">
        <v>7368.33</v>
      </c>
      <c r="I68" s="38"/>
      <c r="J68" s="38"/>
      <c r="K68" s="38"/>
      <c r="L68" s="38"/>
      <c r="M68" s="38"/>
      <c r="N68" s="38"/>
      <c r="O68" s="38">
        <v>58</v>
      </c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ht="25.5">
      <c r="A69" s="38">
        <v>59</v>
      </c>
      <c r="B69" s="38" t="s">
        <v>307</v>
      </c>
      <c r="C69" s="38"/>
      <c r="D69" s="167" t="s">
        <v>155</v>
      </c>
      <c r="E69" s="167" t="s">
        <v>158</v>
      </c>
      <c r="F69" s="167" t="s">
        <v>158</v>
      </c>
      <c r="G69" s="38" t="s">
        <v>308</v>
      </c>
      <c r="H69" s="56">
        <v>39500</v>
      </c>
      <c r="I69" s="38" t="s">
        <v>284</v>
      </c>
      <c r="J69" s="38"/>
      <c r="K69" s="38" t="s">
        <v>309</v>
      </c>
      <c r="L69" s="38"/>
      <c r="M69" s="38"/>
      <c r="N69" s="38"/>
      <c r="O69" s="38">
        <v>59</v>
      </c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ht="25.5">
      <c r="A70" s="38">
        <v>60</v>
      </c>
      <c r="B70" s="38" t="s">
        <v>310</v>
      </c>
      <c r="C70" s="38"/>
      <c r="D70" s="167" t="s">
        <v>155</v>
      </c>
      <c r="E70" s="167" t="s">
        <v>158</v>
      </c>
      <c r="F70" s="167" t="s">
        <v>158</v>
      </c>
      <c r="G70" s="38" t="s">
        <v>311</v>
      </c>
      <c r="H70" s="56">
        <v>221304.95</v>
      </c>
      <c r="I70" s="38" t="s">
        <v>284</v>
      </c>
      <c r="J70" s="38"/>
      <c r="K70" s="38" t="s">
        <v>242</v>
      </c>
      <c r="L70" s="38" t="s">
        <v>187</v>
      </c>
      <c r="M70" s="38" t="s">
        <v>297</v>
      </c>
      <c r="N70" s="38" t="s">
        <v>312</v>
      </c>
      <c r="O70" s="38">
        <v>60</v>
      </c>
      <c r="P70" s="38"/>
      <c r="Q70" s="38"/>
      <c r="R70" s="38" t="s">
        <v>172</v>
      </c>
      <c r="S70" s="38" t="s">
        <v>172</v>
      </c>
      <c r="T70" s="38" t="s">
        <v>172</v>
      </c>
      <c r="U70" s="38" t="s">
        <v>172</v>
      </c>
      <c r="V70" s="38" t="s">
        <v>172</v>
      </c>
      <c r="W70" s="38" t="s">
        <v>172</v>
      </c>
      <c r="X70" s="38">
        <v>119</v>
      </c>
      <c r="Y70" s="38"/>
      <c r="Z70" s="38"/>
      <c r="AA70" s="38"/>
    </row>
    <row r="71" spans="1:27" ht="25.5">
      <c r="A71" s="38">
        <v>61</v>
      </c>
      <c r="B71" s="38" t="s">
        <v>313</v>
      </c>
      <c r="C71" s="38"/>
      <c r="D71" s="167" t="s">
        <v>155</v>
      </c>
      <c r="E71" s="167" t="s">
        <v>158</v>
      </c>
      <c r="F71" s="167" t="s">
        <v>158</v>
      </c>
      <c r="G71" s="38" t="s">
        <v>314</v>
      </c>
      <c r="H71" s="56">
        <v>16966.7</v>
      </c>
      <c r="I71" s="38" t="s">
        <v>284</v>
      </c>
      <c r="J71" s="38"/>
      <c r="K71" s="38"/>
      <c r="L71" s="38"/>
      <c r="M71" s="38"/>
      <c r="N71" s="38"/>
      <c r="O71" s="38">
        <v>61</v>
      </c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27" ht="25.5">
      <c r="A72" s="38">
        <v>62</v>
      </c>
      <c r="B72" s="38" t="s">
        <v>315</v>
      </c>
      <c r="C72" s="38"/>
      <c r="D72" s="167" t="s">
        <v>155</v>
      </c>
      <c r="E72" s="167" t="s">
        <v>158</v>
      </c>
      <c r="F72" s="167" t="s">
        <v>158</v>
      </c>
      <c r="G72" s="38">
        <v>2017</v>
      </c>
      <c r="H72" s="56">
        <v>4797</v>
      </c>
      <c r="I72" s="38" t="s">
        <v>284</v>
      </c>
      <c r="J72" s="38"/>
      <c r="K72" s="38"/>
      <c r="L72" s="38"/>
      <c r="M72" s="38"/>
      <c r="N72" s="38"/>
      <c r="O72" s="38">
        <v>62</v>
      </c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27" ht="12.75">
      <c r="A73" s="38">
        <v>63</v>
      </c>
      <c r="B73" s="38" t="s">
        <v>316</v>
      </c>
      <c r="C73" s="38"/>
      <c r="D73" s="167" t="s">
        <v>155</v>
      </c>
      <c r="E73" s="167" t="s">
        <v>158</v>
      </c>
      <c r="F73" s="167" t="s">
        <v>158</v>
      </c>
      <c r="G73" s="38">
        <v>2017</v>
      </c>
      <c r="H73" s="56">
        <v>5362.8</v>
      </c>
      <c r="I73" s="38" t="s">
        <v>284</v>
      </c>
      <c r="J73" s="38"/>
      <c r="K73" s="38"/>
      <c r="L73" s="38"/>
      <c r="M73" s="38"/>
      <c r="N73" s="38"/>
      <c r="O73" s="38">
        <v>63</v>
      </c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ht="38.25">
      <c r="A74" s="38">
        <v>64</v>
      </c>
      <c r="B74" s="38" t="s">
        <v>317</v>
      </c>
      <c r="C74" s="38"/>
      <c r="D74" s="167" t="s">
        <v>155</v>
      </c>
      <c r="E74" s="167" t="s">
        <v>158</v>
      </c>
      <c r="F74" s="167" t="s">
        <v>158</v>
      </c>
      <c r="G74" s="38">
        <v>2018</v>
      </c>
      <c r="H74" s="56">
        <v>75330.27</v>
      </c>
      <c r="I74" s="38" t="s">
        <v>284</v>
      </c>
      <c r="J74" s="38"/>
      <c r="K74" s="38"/>
      <c r="L74" s="38"/>
      <c r="M74" s="38"/>
      <c r="N74" s="38"/>
      <c r="O74" s="38">
        <v>64</v>
      </c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1:27" ht="36">
      <c r="A75" s="38">
        <v>65</v>
      </c>
      <c r="B75" s="38" t="s">
        <v>318</v>
      </c>
      <c r="C75" s="38"/>
      <c r="D75" s="38" t="s">
        <v>155</v>
      </c>
      <c r="E75" s="167" t="s">
        <v>158</v>
      </c>
      <c r="F75" s="167" t="s">
        <v>158</v>
      </c>
      <c r="G75" s="38">
        <v>2018</v>
      </c>
      <c r="H75" s="56">
        <v>524177.56</v>
      </c>
      <c r="I75" s="92" t="s">
        <v>284</v>
      </c>
      <c r="J75" s="92" t="s">
        <v>213</v>
      </c>
      <c r="K75" s="38" t="s">
        <v>255</v>
      </c>
      <c r="L75" s="38" t="s">
        <v>319</v>
      </c>
      <c r="M75" s="38" t="s">
        <v>297</v>
      </c>
      <c r="N75" s="272" t="s">
        <v>320</v>
      </c>
      <c r="O75" s="38">
        <v>65</v>
      </c>
      <c r="P75" s="38"/>
      <c r="Q75" s="38"/>
      <c r="R75" s="38" t="s">
        <v>166</v>
      </c>
      <c r="S75" s="38" t="s">
        <v>166</v>
      </c>
      <c r="T75" s="38" t="s">
        <v>166</v>
      </c>
      <c r="U75" s="38" t="s">
        <v>166</v>
      </c>
      <c r="V75" s="38"/>
      <c r="W75" s="38" t="s">
        <v>166</v>
      </c>
      <c r="X75" s="79"/>
      <c r="Y75" s="79"/>
      <c r="Z75" s="79"/>
      <c r="AA75" s="79"/>
    </row>
    <row r="76" spans="1:27" ht="51">
      <c r="A76" s="38">
        <v>66</v>
      </c>
      <c r="B76" s="38" t="s">
        <v>321</v>
      </c>
      <c r="C76" s="38"/>
      <c r="D76" s="38" t="s">
        <v>155</v>
      </c>
      <c r="E76" s="167" t="s">
        <v>158</v>
      </c>
      <c r="F76" s="167" t="s">
        <v>158</v>
      </c>
      <c r="G76" s="2" t="s">
        <v>933</v>
      </c>
      <c r="H76" s="56">
        <v>626305.26</v>
      </c>
      <c r="I76" s="92" t="s">
        <v>284</v>
      </c>
      <c r="J76" s="92"/>
      <c r="K76" s="38" t="s">
        <v>322</v>
      </c>
      <c r="L76" s="38"/>
      <c r="M76" s="38"/>
      <c r="N76" s="272" t="s">
        <v>320</v>
      </c>
      <c r="O76" s="38">
        <v>66</v>
      </c>
      <c r="P76" s="38"/>
      <c r="Q76" s="38"/>
      <c r="R76" s="38" t="s">
        <v>166</v>
      </c>
      <c r="S76" s="38" t="s">
        <v>166</v>
      </c>
      <c r="T76" s="38" t="s">
        <v>166</v>
      </c>
      <c r="U76" s="38" t="s">
        <v>166</v>
      </c>
      <c r="V76" s="38"/>
      <c r="W76" s="38" t="s">
        <v>166</v>
      </c>
      <c r="X76" s="79"/>
      <c r="Y76" s="79"/>
      <c r="Z76" s="79"/>
      <c r="AA76" s="79"/>
    </row>
    <row r="77" spans="1:27" ht="25.5">
      <c r="A77" s="38">
        <v>67</v>
      </c>
      <c r="B77" s="38" t="s">
        <v>323</v>
      </c>
      <c r="C77" s="38"/>
      <c r="D77" s="38" t="s">
        <v>155</v>
      </c>
      <c r="E77" s="167" t="s">
        <v>158</v>
      </c>
      <c r="F77" s="167" t="s">
        <v>158</v>
      </c>
      <c r="G77" s="38">
        <v>2018</v>
      </c>
      <c r="H77" s="56">
        <v>10201.2</v>
      </c>
      <c r="I77" s="92" t="s">
        <v>284</v>
      </c>
      <c r="J77" s="92"/>
      <c r="K77" s="38" t="s">
        <v>324</v>
      </c>
      <c r="L77" s="38"/>
      <c r="M77" s="38"/>
      <c r="N77" s="38" t="s">
        <v>325</v>
      </c>
      <c r="O77" s="38">
        <v>67</v>
      </c>
      <c r="P77" s="38"/>
      <c r="Q77" s="38"/>
      <c r="R77" s="38"/>
      <c r="S77" s="38"/>
      <c r="T77" s="38"/>
      <c r="U77" s="38"/>
      <c r="V77" s="38"/>
      <c r="W77" s="38"/>
      <c r="X77" s="79"/>
      <c r="Y77" s="79"/>
      <c r="Z77" s="79"/>
      <c r="AA77" s="79"/>
    </row>
    <row r="78" spans="1:27" ht="25.5">
      <c r="A78" s="38">
        <v>68</v>
      </c>
      <c r="B78" s="38" t="s">
        <v>326</v>
      </c>
      <c r="C78" s="38"/>
      <c r="D78" s="38" t="s">
        <v>155</v>
      </c>
      <c r="E78" s="38" t="s">
        <v>158</v>
      </c>
      <c r="F78" s="38" t="s">
        <v>158</v>
      </c>
      <c r="G78" s="38">
        <v>2018</v>
      </c>
      <c r="H78" s="56">
        <v>43911</v>
      </c>
      <c r="I78" s="92" t="s">
        <v>284</v>
      </c>
      <c r="J78" s="92"/>
      <c r="K78" s="38" t="s">
        <v>327</v>
      </c>
      <c r="L78" s="38"/>
      <c r="M78" s="38"/>
      <c r="N78" s="38"/>
      <c r="O78" s="38">
        <v>68</v>
      </c>
      <c r="P78" s="38"/>
      <c r="Q78" s="38"/>
      <c r="R78" s="38"/>
      <c r="S78" s="38"/>
      <c r="T78" s="38"/>
      <c r="U78" s="38"/>
      <c r="V78" s="38"/>
      <c r="W78" s="38"/>
      <c r="X78" s="79"/>
      <c r="Y78" s="79"/>
      <c r="Z78" s="79"/>
      <c r="AA78" s="79"/>
    </row>
    <row r="79" spans="1:27" ht="25.5">
      <c r="A79" s="38">
        <v>69</v>
      </c>
      <c r="B79" s="38" t="s">
        <v>992</v>
      </c>
      <c r="C79" s="38" t="s">
        <v>220</v>
      </c>
      <c r="D79" s="38"/>
      <c r="E79" s="38"/>
      <c r="F79" s="38"/>
      <c r="G79" s="38">
        <v>2019</v>
      </c>
      <c r="H79" s="56">
        <v>1375515.95</v>
      </c>
      <c r="I79" s="92" t="s">
        <v>284</v>
      </c>
      <c r="J79" s="92"/>
      <c r="K79" s="38" t="s">
        <v>304</v>
      </c>
      <c r="L79" s="38"/>
      <c r="M79" s="38"/>
      <c r="N79" s="38" t="s">
        <v>325</v>
      </c>
      <c r="O79" s="38">
        <v>69</v>
      </c>
      <c r="P79" s="38"/>
      <c r="Q79" s="38"/>
      <c r="R79" s="38"/>
      <c r="S79" s="38"/>
      <c r="T79" s="38"/>
      <c r="U79" s="38"/>
      <c r="V79" s="38"/>
      <c r="W79" s="38"/>
      <c r="X79" s="79"/>
      <c r="Y79" s="79"/>
      <c r="Z79" s="79"/>
      <c r="AA79" s="79"/>
    </row>
    <row r="80" spans="1:27" ht="12.75">
      <c r="A80" s="38">
        <v>70</v>
      </c>
      <c r="B80" s="38" t="s">
        <v>301</v>
      </c>
      <c r="C80" s="38"/>
      <c r="D80" s="38" t="s">
        <v>155</v>
      </c>
      <c r="E80" s="38" t="s">
        <v>275</v>
      </c>
      <c r="F80" s="38" t="s">
        <v>158</v>
      </c>
      <c r="G80" s="38">
        <v>2019</v>
      </c>
      <c r="H80" s="56">
        <v>28413</v>
      </c>
      <c r="I80" s="92" t="s">
        <v>284</v>
      </c>
      <c r="J80" s="92"/>
      <c r="K80" s="38" t="s">
        <v>255</v>
      </c>
      <c r="L80" s="38"/>
      <c r="M80" s="38"/>
      <c r="N80" s="38"/>
      <c r="O80" s="38">
        <v>70</v>
      </c>
      <c r="P80" s="38"/>
      <c r="Q80" s="38"/>
      <c r="R80" s="38"/>
      <c r="S80" s="38"/>
      <c r="T80" s="38"/>
      <c r="U80" s="38"/>
      <c r="V80" s="38"/>
      <c r="W80" s="38"/>
      <c r="X80" s="79"/>
      <c r="Y80" s="79"/>
      <c r="Z80" s="79"/>
      <c r="AA80" s="79"/>
    </row>
    <row r="81" spans="1:27" ht="25.5">
      <c r="A81" s="38">
        <v>71</v>
      </c>
      <c r="B81" s="38" t="s">
        <v>328</v>
      </c>
      <c r="C81" s="38" t="s">
        <v>220</v>
      </c>
      <c r="D81" s="38" t="s">
        <v>155</v>
      </c>
      <c r="E81" s="38" t="s">
        <v>275</v>
      </c>
      <c r="F81" s="38" t="s">
        <v>158</v>
      </c>
      <c r="G81" s="38">
        <v>2019</v>
      </c>
      <c r="H81" s="56">
        <v>34882.8</v>
      </c>
      <c r="I81" s="92" t="s">
        <v>284</v>
      </c>
      <c r="J81" s="92"/>
      <c r="K81" s="38" t="s">
        <v>260</v>
      </c>
      <c r="L81" s="38"/>
      <c r="M81" s="38"/>
      <c r="N81" s="38"/>
      <c r="O81" s="38">
        <v>71</v>
      </c>
      <c r="P81" s="38"/>
      <c r="Q81" s="38"/>
      <c r="R81" s="38"/>
      <c r="S81" s="38"/>
      <c r="T81" s="38"/>
      <c r="U81" s="38"/>
      <c r="V81" s="38"/>
      <c r="W81" s="38"/>
      <c r="X81" s="79"/>
      <c r="Y81" s="79"/>
      <c r="Z81" s="79"/>
      <c r="AA81" s="79"/>
    </row>
    <row r="82" spans="1:27" ht="25.5">
      <c r="A82" s="38">
        <v>72</v>
      </c>
      <c r="B82" s="38" t="s">
        <v>329</v>
      </c>
      <c r="C82" s="38" t="s">
        <v>220</v>
      </c>
      <c r="D82" s="38" t="s">
        <v>155</v>
      </c>
      <c r="E82" s="38" t="s">
        <v>275</v>
      </c>
      <c r="F82" s="38" t="s">
        <v>158</v>
      </c>
      <c r="G82" s="38">
        <v>2019</v>
      </c>
      <c r="H82" s="56">
        <v>39882.77</v>
      </c>
      <c r="I82" s="92" t="s">
        <v>284</v>
      </c>
      <c r="J82" s="92"/>
      <c r="K82" s="38" t="s">
        <v>217</v>
      </c>
      <c r="L82" s="38"/>
      <c r="M82" s="38"/>
      <c r="N82" s="38"/>
      <c r="O82" s="38">
        <v>72</v>
      </c>
      <c r="P82" s="38"/>
      <c r="Q82" s="38"/>
      <c r="R82" s="38"/>
      <c r="S82" s="38"/>
      <c r="T82" s="38"/>
      <c r="U82" s="38"/>
      <c r="V82" s="38"/>
      <c r="W82" s="38"/>
      <c r="X82" s="79"/>
      <c r="Y82" s="79"/>
      <c r="Z82" s="79"/>
      <c r="AA82" s="79"/>
    </row>
    <row r="83" spans="1:27" ht="25.5">
      <c r="A83" s="38">
        <v>73</v>
      </c>
      <c r="B83" s="38" t="s">
        <v>330</v>
      </c>
      <c r="C83" s="38" t="s">
        <v>220</v>
      </c>
      <c r="D83" s="38" t="s">
        <v>155</v>
      </c>
      <c r="E83" s="38" t="s">
        <v>275</v>
      </c>
      <c r="F83" s="38" t="s">
        <v>158</v>
      </c>
      <c r="G83" s="38">
        <v>2019</v>
      </c>
      <c r="H83" s="56">
        <v>34882.8</v>
      </c>
      <c r="I83" s="92" t="s">
        <v>284</v>
      </c>
      <c r="J83" s="92"/>
      <c r="K83" s="38" t="s">
        <v>233</v>
      </c>
      <c r="L83" s="38"/>
      <c r="M83" s="38"/>
      <c r="N83" s="38"/>
      <c r="O83" s="38">
        <v>73</v>
      </c>
      <c r="P83" s="38"/>
      <c r="Q83" s="38"/>
      <c r="R83" s="38"/>
      <c r="S83" s="38"/>
      <c r="T83" s="38"/>
      <c r="U83" s="38"/>
      <c r="V83" s="38"/>
      <c r="W83" s="38"/>
      <c r="X83" s="79"/>
      <c r="Y83" s="79"/>
      <c r="Z83" s="79"/>
      <c r="AA83" s="79"/>
    </row>
    <row r="84" spans="1:27" ht="25.5">
      <c r="A84" s="38">
        <v>74</v>
      </c>
      <c r="B84" s="38" t="s">
        <v>331</v>
      </c>
      <c r="C84" s="38" t="s">
        <v>220</v>
      </c>
      <c r="D84" s="38" t="s">
        <v>155</v>
      </c>
      <c r="E84" s="38" t="s">
        <v>275</v>
      </c>
      <c r="F84" s="38" t="s">
        <v>158</v>
      </c>
      <c r="G84" s="38">
        <v>2019</v>
      </c>
      <c r="H84" s="56">
        <v>34882.8</v>
      </c>
      <c r="I84" s="92" t="s">
        <v>284</v>
      </c>
      <c r="J84" s="92"/>
      <c r="K84" s="38" t="s">
        <v>240</v>
      </c>
      <c r="L84" s="38"/>
      <c r="M84" s="38"/>
      <c r="N84" s="38"/>
      <c r="O84" s="38">
        <v>74</v>
      </c>
      <c r="P84" s="38"/>
      <c r="Q84" s="38"/>
      <c r="R84" s="38"/>
      <c r="S84" s="38"/>
      <c r="T84" s="38"/>
      <c r="U84" s="38"/>
      <c r="V84" s="38"/>
      <c r="W84" s="38"/>
      <c r="X84" s="79"/>
      <c r="Y84" s="79"/>
      <c r="Z84" s="79"/>
      <c r="AA84" s="79"/>
    </row>
    <row r="85" spans="1:27" ht="25.5">
      <c r="A85" s="38">
        <v>75</v>
      </c>
      <c r="B85" s="38" t="s">
        <v>332</v>
      </c>
      <c r="C85" s="38" t="s">
        <v>220</v>
      </c>
      <c r="D85" s="38" t="s">
        <v>155</v>
      </c>
      <c r="E85" s="38" t="s">
        <v>275</v>
      </c>
      <c r="F85" s="38" t="s">
        <v>158</v>
      </c>
      <c r="G85" s="38">
        <v>2019</v>
      </c>
      <c r="H85" s="56">
        <v>206783.36</v>
      </c>
      <c r="I85" s="92" t="s">
        <v>284</v>
      </c>
      <c r="J85" s="92"/>
      <c r="K85" s="38" t="s">
        <v>247</v>
      </c>
      <c r="L85" s="38" t="s">
        <v>333</v>
      </c>
      <c r="M85" s="38"/>
      <c r="N85" s="38" t="s">
        <v>334</v>
      </c>
      <c r="O85" s="38">
        <v>75</v>
      </c>
      <c r="P85" s="38"/>
      <c r="Q85" s="38"/>
      <c r="R85" s="38" t="s">
        <v>166</v>
      </c>
      <c r="S85" s="38"/>
      <c r="T85" s="38"/>
      <c r="U85" s="38"/>
      <c r="V85" s="38"/>
      <c r="W85" s="38"/>
      <c r="X85" s="79"/>
      <c r="Y85" s="79"/>
      <c r="Z85" s="79"/>
      <c r="AA85" s="79"/>
    </row>
    <row r="86" spans="1:27" ht="38.25">
      <c r="A86" s="38">
        <v>76</v>
      </c>
      <c r="B86" s="38" t="s">
        <v>335</v>
      </c>
      <c r="C86" s="38" t="s">
        <v>220</v>
      </c>
      <c r="D86" s="38" t="s">
        <v>155</v>
      </c>
      <c r="E86" s="38" t="s">
        <v>275</v>
      </c>
      <c r="F86" s="38" t="s">
        <v>158</v>
      </c>
      <c r="G86" s="38">
        <v>2019</v>
      </c>
      <c r="H86" s="56">
        <v>747773.11</v>
      </c>
      <c r="I86" s="92" t="s">
        <v>284</v>
      </c>
      <c r="J86" s="92"/>
      <c r="K86" s="38" t="s">
        <v>304</v>
      </c>
      <c r="L86" s="38" t="s">
        <v>336</v>
      </c>
      <c r="M86" s="38"/>
      <c r="N86" s="38" t="s">
        <v>337</v>
      </c>
      <c r="O86" s="38">
        <v>76</v>
      </c>
      <c r="P86" s="38"/>
      <c r="Q86" s="38"/>
      <c r="R86" s="38" t="s">
        <v>166</v>
      </c>
      <c r="S86" s="38"/>
      <c r="T86" s="38"/>
      <c r="U86" s="38"/>
      <c r="V86" s="38"/>
      <c r="W86" s="38"/>
      <c r="X86" s="79"/>
      <c r="Y86" s="79"/>
      <c r="Z86" s="79"/>
      <c r="AA86" s="79"/>
    </row>
    <row r="87" spans="1:27" s="6" customFormat="1" ht="12.75">
      <c r="A87" s="357" t="s">
        <v>0</v>
      </c>
      <c r="B87" s="357" t="s">
        <v>0</v>
      </c>
      <c r="C87" s="357"/>
      <c r="D87" s="289"/>
      <c r="E87" s="289"/>
      <c r="F87" s="289"/>
      <c r="G87" s="290"/>
      <c r="H87" s="294">
        <f>SUM(H11:H86)</f>
        <v>9265447.579999998</v>
      </c>
      <c r="I87" s="79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</row>
    <row r="88" spans="1:27" ht="12.75" customHeight="1">
      <c r="A88" s="355" t="s">
        <v>586</v>
      </c>
      <c r="B88" s="355"/>
      <c r="C88" s="355"/>
      <c r="D88" s="355"/>
      <c r="E88" s="355"/>
      <c r="F88" s="355"/>
      <c r="G88" s="355"/>
      <c r="H88" s="355"/>
      <c r="I88" s="273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</row>
    <row r="89" spans="1:27" s="6" customFormat="1" ht="25.5">
      <c r="A89" s="217">
        <v>1</v>
      </c>
      <c r="B89" s="217" t="s">
        <v>533</v>
      </c>
      <c r="C89" s="217" t="s">
        <v>534</v>
      </c>
      <c r="D89" s="279" t="s">
        <v>155</v>
      </c>
      <c r="E89" s="279" t="s">
        <v>158</v>
      </c>
      <c r="F89" s="279" t="s">
        <v>158</v>
      </c>
      <c r="G89" s="280">
        <v>1997</v>
      </c>
      <c r="H89" s="298">
        <v>2797618.82</v>
      </c>
      <c r="I89" s="217" t="s">
        <v>284</v>
      </c>
      <c r="J89" s="217" t="s">
        <v>535</v>
      </c>
      <c r="K89" s="217" t="s">
        <v>536</v>
      </c>
      <c r="L89" s="217" t="s">
        <v>537</v>
      </c>
      <c r="M89" s="217"/>
      <c r="N89" s="217" t="s">
        <v>538</v>
      </c>
      <c r="O89" s="217">
        <v>1</v>
      </c>
      <c r="P89" s="217"/>
      <c r="Q89" s="217"/>
      <c r="R89" s="217" t="s">
        <v>166</v>
      </c>
      <c r="S89" s="217" t="s">
        <v>166</v>
      </c>
      <c r="T89" s="217" t="s">
        <v>166</v>
      </c>
      <c r="U89" s="217" t="s">
        <v>166</v>
      </c>
      <c r="V89" s="217" t="s">
        <v>173</v>
      </c>
      <c r="W89" s="217" t="s">
        <v>166</v>
      </c>
      <c r="X89" s="217"/>
      <c r="Y89" s="217"/>
      <c r="Z89" s="217"/>
      <c r="AA89" s="217"/>
    </row>
    <row r="90" spans="1:27" s="6" customFormat="1" ht="25.5">
      <c r="A90" s="217">
        <v>2</v>
      </c>
      <c r="B90" s="217" t="s">
        <v>539</v>
      </c>
      <c r="C90" s="217" t="s">
        <v>534</v>
      </c>
      <c r="D90" s="279" t="s">
        <v>155</v>
      </c>
      <c r="E90" s="279" t="s">
        <v>158</v>
      </c>
      <c r="F90" s="279" t="s">
        <v>158</v>
      </c>
      <c r="G90" s="217">
        <v>2012</v>
      </c>
      <c r="H90" s="298">
        <v>245758.4</v>
      </c>
      <c r="I90" s="217" t="s">
        <v>284</v>
      </c>
      <c r="J90" s="217" t="s">
        <v>540</v>
      </c>
      <c r="K90" s="217" t="s">
        <v>536</v>
      </c>
      <c r="L90" s="217" t="s">
        <v>537</v>
      </c>
      <c r="M90" s="217"/>
      <c r="N90" s="217" t="s">
        <v>538</v>
      </c>
      <c r="O90" s="217">
        <v>2</v>
      </c>
      <c r="P90" s="217"/>
      <c r="Q90" s="217"/>
      <c r="R90" s="217" t="s">
        <v>166</v>
      </c>
      <c r="S90" s="217" t="s">
        <v>166</v>
      </c>
      <c r="T90" s="217" t="s">
        <v>166</v>
      </c>
      <c r="U90" s="217" t="s">
        <v>166</v>
      </c>
      <c r="V90" s="217" t="s">
        <v>173</v>
      </c>
      <c r="W90" s="217" t="s">
        <v>166</v>
      </c>
      <c r="X90" s="217"/>
      <c r="Y90" s="217"/>
      <c r="Z90" s="217"/>
      <c r="AA90" s="217"/>
    </row>
    <row r="91" spans="1:27" s="6" customFormat="1" ht="25.5">
      <c r="A91" s="217">
        <v>3</v>
      </c>
      <c r="B91" s="217" t="s">
        <v>541</v>
      </c>
      <c r="C91" s="217" t="s">
        <v>534</v>
      </c>
      <c r="D91" s="279" t="s">
        <v>155</v>
      </c>
      <c r="E91" s="279" t="s">
        <v>158</v>
      </c>
      <c r="F91" s="279" t="s">
        <v>158</v>
      </c>
      <c r="G91" s="217">
        <v>2012</v>
      </c>
      <c r="H91" s="298">
        <v>149737.27</v>
      </c>
      <c r="I91" s="217" t="s">
        <v>284</v>
      </c>
      <c r="J91" s="217" t="s">
        <v>540</v>
      </c>
      <c r="K91" s="217" t="s">
        <v>536</v>
      </c>
      <c r="L91" s="217" t="s">
        <v>537</v>
      </c>
      <c r="M91" s="217"/>
      <c r="N91" s="217" t="s">
        <v>538</v>
      </c>
      <c r="O91" s="217">
        <v>3</v>
      </c>
      <c r="P91" s="217"/>
      <c r="Q91" s="217"/>
      <c r="R91" s="217" t="s">
        <v>166</v>
      </c>
      <c r="S91" s="217" t="s">
        <v>166</v>
      </c>
      <c r="T91" s="217" t="s">
        <v>166</v>
      </c>
      <c r="U91" s="217" t="s">
        <v>166</v>
      </c>
      <c r="V91" s="217" t="s">
        <v>173</v>
      </c>
      <c r="W91" s="217" t="s">
        <v>166</v>
      </c>
      <c r="X91" s="217"/>
      <c r="Y91" s="217"/>
      <c r="Z91" s="217"/>
      <c r="AA91" s="217"/>
    </row>
    <row r="92" spans="1:27" s="6" customFormat="1" ht="25.5">
      <c r="A92" s="217">
        <v>4</v>
      </c>
      <c r="B92" s="217" t="s">
        <v>541</v>
      </c>
      <c r="C92" s="217" t="s">
        <v>534</v>
      </c>
      <c r="D92" s="279" t="s">
        <v>155</v>
      </c>
      <c r="E92" s="279" t="s">
        <v>158</v>
      </c>
      <c r="F92" s="279" t="s">
        <v>158</v>
      </c>
      <c r="G92" s="217">
        <v>2012</v>
      </c>
      <c r="H92" s="298">
        <v>202923.83</v>
      </c>
      <c r="I92" s="217" t="s">
        <v>284</v>
      </c>
      <c r="J92" s="217" t="s">
        <v>540</v>
      </c>
      <c r="K92" s="217" t="s">
        <v>536</v>
      </c>
      <c r="L92" s="217" t="s">
        <v>537</v>
      </c>
      <c r="M92" s="217"/>
      <c r="N92" s="217" t="s">
        <v>538</v>
      </c>
      <c r="O92" s="217">
        <v>4</v>
      </c>
      <c r="P92" s="217"/>
      <c r="Q92" s="217"/>
      <c r="R92" s="217" t="s">
        <v>166</v>
      </c>
      <c r="S92" s="217" t="s">
        <v>166</v>
      </c>
      <c r="T92" s="217" t="s">
        <v>166</v>
      </c>
      <c r="U92" s="217" t="s">
        <v>166</v>
      </c>
      <c r="V92" s="217" t="s">
        <v>173</v>
      </c>
      <c r="W92" s="217" t="s">
        <v>166</v>
      </c>
      <c r="X92" s="217"/>
      <c r="Y92" s="217"/>
      <c r="Z92" s="217"/>
      <c r="AA92" s="217"/>
    </row>
    <row r="93" spans="1:27" s="6" customFormat="1" ht="38.25">
      <c r="A93" s="217">
        <v>5</v>
      </c>
      <c r="B93" s="217" t="s">
        <v>542</v>
      </c>
      <c r="C93" s="217" t="s">
        <v>543</v>
      </c>
      <c r="D93" s="279" t="s">
        <v>155</v>
      </c>
      <c r="E93" s="279" t="s">
        <v>158</v>
      </c>
      <c r="F93" s="279" t="s">
        <v>158</v>
      </c>
      <c r="G93" s="217">
        <v>2004</v>
      </c>
      <c r="H93" s="298">
        <v>248889.47</v>
      </c>
      <c r="I93" s="217" t="s">
        <v>284</v>
      </c>
      <c r="J93" s="217" t="s">
        <v>544</v>
      </c>
      <c r="K93" s="217" t="s">
        <v>545</v>
      </c>
      <c r="L93" s="217" t="s">
        <v>163</v>
      </c>
      <c r="M93" s="217" t="s">
        <v>293</v>
      </c>
      <c r="N93" s="217" t="s">
        <v>546</v>
      </c>
      <c r="O93" s="217">
        <v>5</v>
      </c>
      <c r="P93" s="217"/>
      <c r="Q93" s="217"/>
      <c r="R93" s="217" t="s">
        <v>166</v>
      </c>
      <c r="S93" s="217" t="s">
        <v>166</v>
      </c>
      <c r="T93" s="217" t="s">
        <v>166</v>
      </c>
      <c r="U93" s="217" t="s">
        <v>166</v>
      </c>
      <c r="V93" s="217" t="s">
        <v>173</v>
      </c>
      <c r="W93" s="217" t="s">
        <v>166</v>
      </c>
      <c r="X93" s="217"/>
      <c r="Y93" s="217"/>
      <c r="Z93" s="217"/>
      <c r="AA93" s="217"/>
    </row>
    <row r="94" spans="1:27" s="6" customFormat="1" ht="12.75">
      <c r="A94" s="217">
        <v>6</v>
      </c>
      <c r="B94" s="217" t="s">
        <v>547</v>
      </c>
      <c r="C94" s="217" t="s">
        <v>548</v>
      </c>
      <c r="D94" s="279" t="s">
        <v>155</v>
      </c>
      <c r="E94" s="279" t="s">
        <v>158</v>
      </c>
      <c r="F94" s="279" t="s">
        <v>158</v>
      </c>
      <c r="G94" s="217">
        <v>1998</v>
      </c>
      <c r="H94" s="298">
        <v>108500</v>
      </c>
      <c r="I94" s="217" t="s">
        <v>284</v>
      </c>
      <c r="J94" s="217" t="s">
        <v>544</v>
      </c>
      <c r="K94" s="217" t="s">
        <v>224</v>
      </c>
      <c r="L94" s="217" t="s">
        <v>163</v>
      </c>
      <c r="M94" s="217" t="s">
        <v>293</v>
      </c>
      <c r="N94" s="217" t="s">
        <v>546</v>
      </c>
      <c r="O94" s="217">
        <v>6</v>
      </c>
      <c r="P94" s="217"/>
      <c r="Q94" s="217"/>
      <c r="R94" s="217" t="s">
        <v>166</v>
      </c>
      <c r="S94" s="217" t="s">
        <v>166</v>
      </c>
      <c r="T94" s="217" t="s">
        <v>166</v>
      </c>
      <c r="U94" s="217" t="s">
        <v>166</v>
      </c>
      <c r="V94" s="217" t="s">
        <v>173</v>
      </c>
      <c r="W94" s="217" t="s">
        <v>166</v>
      </c>
      <c r="X94" s="217"/>
      <c r="Y94" s="217"/>
      <c r="Z94" s="217"/>
      <c r="AA94" s="217"/>
    </row>
    <row r="95" spans="1:27" s="6" customFormat="1" ht="12.75">
      <c r="A95" s="217">
        <v>7</v>
      </c>
      <c r="B95" s="217" t="s">
        <v>549</v>
      </c>
      <c r="C95" s="217" t="s">
        <v>548</v>
      </c>
      <c r="D95" s="279" t="s">
        <v>155</v>
      </c>
      <c r="E95" s="279" t="s">
        <v>158</v>
      </c>
      <c r="F95" s="279" t="s">
        <v>158</v>
      </c>
      <c r="G95" s="217">
        <v>1998</v>
      </c>
      <c r="H95" s="298">
        <v>531382</v>
      </c>
      <c r="I95" s="217" t="s">
        <v>284</v>
      </c>
      <c r="J95" s="217" t="s">
        <v>544</v>
      </c>
      <c r="K95" s="217" t="s">
        <v>550</v>
      </c>
      <c r="L95" s="217" t="s">
        <v>163</v>
      </c>
      <c r="M95" s="217" t="s">
        <v>293</v>
      </c>
      <c r="N95" s="217" t="s">
        <v>546</v>
      </c>
      <c r="O95" s="217">
        <v>7</v>
      </c>
      <c r="P95" s="217"/>
      <c r="Q95" s="217"/>
      <c r="R95" s="217" t="s">
        <v>166</v>
      </c>
      <c r="S95" s="217" t="s">
        <v>166</v>
      </c>
      <c r="T95" s="217" t="s">
        <v>166</v>
      </c>
      <c r="U95" s="217" t="s">
        <v>166</v>
      </c>
      <c r="V95" s="217" t="s">
        <v>173</v>
      </c>
      <c r="W95" s="217" t="s">
        <v>166</v>
      </c>
      <c r="X95" s="217"/>
      <c r="Y95" s="217"/>
      <c r="Z95" s="217"/>
      <c r="AA95" s="217"/>
    </row>
    <row r="96" spans="1:27" s="6" customFormat="1" ht="12.75">
      <c r="A96" s="217">
        <v>8</v>
      </c>
      <c r="B96" s="217" t="s">
        <v>551</v>
      </c>
      <c r="C96" s="217" t="s">
        <v>548</v>
      </c>
      <c r="D96" s="279" t="s">
        <v>155</v>
      </c>
      <c r="E96" s="279" t="s">
        <v>158</v>
      </c>
      <c r="F96" s="279" t="s">
        <v>158</v>
      </c>
      <c r="G96" s="217">
        <v>1998</v>
      </c>
      <c r="H96" s="298">
        <v>108500</v>
      </c>
      <c r="I96" s="217" t="s">
        <v>284</v>
      </c>
      <c r="J96" s="217" t="s">
        <v>544</v>
      </c>
      <c r="K96" s="217" t="s">
        <v>255</v>
      </c>
      <c r="L96" s="217" t="s">
        <v>163</v>
      </c>
      <c r="M96" s="217" t="s">
        <v>293</v>
      </c>
      <c r="N96" s="217" t="s">
        <v>546</v>
      </c>
      <c r="O96" s="217">
        <v>8</v>
      </c>
      <c r="P96" s="217"/>
      <c r="Q96" s="217"/>
      <c r="R96" s="217" t="s">
        <v>166</v>
      </c>
      <c r="S96" s="217" t="s">
        <v>166</v>
      </c>
      <c r="T96" s="217" t="s">
        <v>166</v>
      </c>
      <c r="U96" s="217" t="s">
        <v>166</v>
      </c>
      <c r="V96" s="217" t="s">
        <v>173</v>
      </c>
      <c r="W96" s="217" t="s">
        <v>166</v>
      </c>
      <c r="X96" s="217"/>
      <c r="Y96" s="217"/>
      <c r="Z96" s="217"/>
      <c r="AA96" s="217"/>
    </row>
    <row r="97" spans="1:27" ht="51">
      <c r="A97" s="38">
        <v>9</v>
      </c>
      <c r="B97" s="38" t="s">
        <v>864</v>
      </c>
      <c r="C97" s="38"/>
      <c r="D97" s="179" t="s">
        <v>155</v>
      </c>
      <c r="E97" s="179" t="s">
        <v>158</v>
      </c>
      <c r="F97" s="179" t="s">
        <v>158</v>
      </c>
      <c r="G97" s="38"/>
      <c r="H97" s="56">
        <v>191000</v>
      </c>
      <c r="I97" s="38" t="s">
        <v>284</v>
      </c>
      <c r="J97" s="38"/>
      <c r="K97" s="38" t="s">
        <v>536</v>
      </c>
      <c r="L97" s="38"/>
      <c r="M97" s="38"/>
      <c r="N97" s="38"/>
      <c r="O97" s="217">
        <v>9</v>
      </c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1:27" s="6" customFormat="1" ht="12.75" customHeight="1">
      <c r="A98" s="357" t="s">
        <v>0</v>
      </c>
      <c r="B98" s="357" t="s">
        <v>0</v>
      </c>
      <c r="C98" s="357"/>
      <c r="D98" s="289"/>
      <c r="E98" s="289"/>
      <c r="F98" s="289"/>
      <c r="G98" s="290"/>
      <c r="H98" s="294">
        <f>SUM(H89:H97)</f>
        <v>4584309.79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</row>
    <row r="99" spans="1:27" ht="12.75" customHeight="1">
      <c r="A99" s="355" t="s">
        <v>622</v>
      </c>
      <c r="B99" s="355"/>
      <c r="C99" s="355"/>
      <c r="D99" s="355"/>
      <c r="E99" s="355"/>
      <c r="F99" s="355"/>
      <c r="G99" s="355"/>
      <c r="H99" s="355"/>
      <c r="I99" s="227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</row>
    <row r="100" spans="1:27" ht="306">
      <c r="A100" s="368">
        <v>1</v>
      </c>
      <c r="B100" s="360" t="s">
        <v>928</v>
      </c>
      <c r="C100" s="360" t="s">
        <v>592</v>
      </c>
      <c r="D100" s="360" t="s">
        <v>593</v>
      </c>
      <c r="E100" s="360" t="s">
        <v>594</v>
      </c>
      <c r="F100" s="360" t="s">
        <v>594</v>
      </c>
      <c r="G100" s="360">
        <v>1966</v>
      </c>
      <c r="H100" s="367">
        <v>518969.96</v>
      </c>
      <c r="I100" s="362" t="s">
        <v>284</v>
      </c>
      <c r="J100" s="371" t="s">
        <v>595</v>
      </c>
      <c r="K100" s="360" t="s">
        <v>596</v>
      </c>
      <c r="L100" s="360" t="s">
        <v>597</v>
      </c>
      <c r="M100" s="360" t="s">
        <v>598</v>
      </c>
      <c r="N100" s="360" t="s">
        <v>599</v>
      </c>
      <c r="O100" s="372">
        <v>1</v>
      </c>
      <c r="P100" s="370"/>
      <c r="Q100" s="2" t="s">
        <v>600</v>
      </c>
      <c r="R100" s="368" t="s">
        <v>166</v>
      </c>
      <c r="S100" s="368" t="s">
        <v>166</v>
      </c>
      <c r="T100" s="368" t="s">
        <v>166</v>
      </c>
      <c r="U100" s="368" t="s">
        <v>172</v>
      </c>
      <c r="V100" s="368" t="s">
        <v>173</v>
      </c>
      <c r="W100" s="368" t="s">
        <v>166</v>
      </c>
      <c r="X100" s="365">
        <v>879</v>
      </c>
      <c r="Y100" s="365">
        <v>2</v>
      </c>
      <c r="Z100" s="365" t="s">
        <v>593</v>
      </c>
      <c r="AA100" s="365" t="s">
        <v>594</v>
      </c>
    </row>
    <row r="101" spans="1:27" ht="89.25">
      <c r="A101" s="369"/>
      <c r="B101" s="360"/>
      <c r="C101" s="360"/>
      <c r="D101" s="360"/>
      <c r="E101" s="360"/>
      <c r="F101" s="360"/>
      <c r="G101" s="360"/>
      <c r="H101" s="367"/>
      <c r="I101" s="362"/>
      <c r="J101" s="371"/>
      <c r="K101" s="360"/>
      <c r="L101" s="360"/>
      <c r="M101" s="360"/>
      <c r="N101" s="360"/>
      <c r="O101" s="373"/>
      <c r="P101" s="370"/>
      <c r="Q101" s="2" t="s">
        <v>601</v>
      </c>
      <c r="R101" s="369"/>
      <c r="S101" s="369"/>
      <c r="T101" s="369"/>
      <c r="U101" s="369"/>
      <c r="V101" s="369"/>
      <c r="W101" s="369"/>
      <c r="X101" s="366"/>
      <c r="Y101" s="366"/>
      <c r="Z101" s="366"/>
      <c r="AA101" s="366"/>
    </row>
    <row r="102" spans="1:27" ht="63.75">
      <c r="A102" s="38">
        <v>2</v>
      </c>
      <c r="B102" s="38" t="s">
        <v>602</v>
      </c>
      <c r="C102" s="38" t="s">
        <v>602</v>
      </c>
      <c r="D102" s="38" t="s">
        <v>593</v>
      </c>
      <c r="E102" s="38" t="s">
        <v>594</v>
      </c>
      <c r="F102" s="38" t="s">
        <v>594</v>
      </c>
      <c r="G102" s="38">
        <v>1966</v>
      </c>
      <c r="H102" s="299">
        <v>3430.53</v>
      </c>
      <c r="I102" s="163" t="s">
        <v>160</v>
      </c>
      <c r="J102" s="172"/>
      <c r="K102" s="38" t="s">
        <v>596</v>
      </c>
      <c r="L102" s="38" t="s">
        <v>597</v>
      </c>
      <c r="M102" s="38"/>
      <c r="N102" s="38" t="s">
        <v>599</v>
      </c>
      <c r="O102" s="38">
        <v>2</v>
      </c>
      <c r="P102" s="38"/>
      <c r="Q102" s="38" t="s">
        <v>603</v>
      </c>
      <c r="R102" s="38" t="s">
        <v>166</v>
      </c>
      <c r="S102" s="38" t="s">
        <v>166</v>
      </c>
      <c r="T102" s="38" t="s">
        <v>166</v>
      </c>
      <c r="U102" s="38" t="s">
        <v>263</v>
      </c>
      <c r="V102" s="38" t="s">
        <v>173</v>
      </c>
      <c r="W102" s="38" t="s">
        <v>173</v>
      </c>
      <c r="X102" s="79">
        <v>29.46</v>
      </c>
      <c r="Y102" s="79">
        <v>1</v>
      </c>
      <c r="Z102" s="79" t="s">
        <v>593</v>
      </c>
      <c r="AA102" s="79" t="s">
        <v>594</v>
      </c>
    </row>
    <row r="103" spans="1:27" ht="25.5">
      <c r="A103" s="38">
        <v>3</v>
      </c>
      <c r="B103" s="172" t="s">
        <v>604</v>
      </c>
      <c r="C103" s="38" t="s">
        <v>592</v>
      </c>
      <c r="D103" s="38" t="s">
        <v>593</v>
      </c>
      <c r="E103" s="38" t="s">
        <v>594</v>
      </c>
      <c r="F103" s="38" t="s">
        <v>594</v>
      </c>
      <c r="G103" s="38">
        <v>2010</v>
      </c>
      <c r="H103" s="300">
        <v>378880.86</v>
      </c>
      <c r="I103" s="164" t="s">
        <v>160</v>
      </c>
      <c r="J103" s="92" t="s">
        <v>605</v>
      </c>
      <c r="K103" s="38" t="s">
        <v>596</v>
      </c>
      <c r="L103" s="38"/>
      <c r="M103" s="38"/>
      <c r="N103" s="38"/>
      <c r="O103" s="38">
        <v>3</v>
      </c>
      <c r="P103" s="38"/>
      <c r="Q103" s="38"/>
      <c r="R103" s="38"/>
      <c r="S103" s="38"/>
      <c r="T103" s="38"/>
      <c r="U103" s="38"/>
      <c r="V103" s="38"/>
      <c r="W103" s="38"/>
      <c r="X103" s="79"/>
      <c r="Y103" s="79"/>
      <c r="Z103" s="79"/>
      <c r="AA103" s="79"/>
    </row>
    <row r="104" spans="1:27" ht="89.25" customHeight="1">
      <c r="A104" s="38">
        <v>4</v>
      </c>
      <c r="B104" s="38" t="s">
        <v>606</v>
      </c>
      <c r="C104" s="38"/>
      <c r="D104" s="167" t="s">
        <v>593</v>
      </c>
      <c r="E104" s="167" t="s">
        <v>594</v>
      </c>
      <c r="F104" s="167"/>
      <c r="G104" s="38">
        <v>2019</v>
      </c>
      <c r="H104" s="299">
        <v>799992.11</v>
      </c>
      <c r="I104" s="38" t="s">
        <v>160</v>
      </c>
      <c r="J104" s="38" t="s">
        <v>607</v>
      </c>
      <c r="K104" s="38" t="s">
        <v>596</v>
      </c>
      <c r="L104" s="38" t="s">
        <v>608</v>
      </c>
      <c r="M104" s="38" t="s">
        <v>609</v>
      </c>
      <c r="N104" s="38" t="s">
        <v>610</v>
      </c>
      <c r="O104" s="38">
        <v>4</v>
      </c>
      <c r="P104" s="38"/>
      <c r="Q104" s="38"/>
      <c r="R104" s="38" t="s">
        <v>172</v>
      </c>
      <c r="S104" s="38" t="s">
        <v>172</v>
      </c>
      <c r="T104" s="38" t="s">
        <v>172</v>
      </c>
      <c r="U104" s="38" t="s">
        <v>172</v>
      </c>
      <c r="V104" s="38" t="s">
        <v>173</v>
      </c>
      <c r="W104" s="38" t="s">
        <v>172</v>
      </c>
      <c r="X104" s="38">
        <v>342</v>
      </c>
      <c r="Y104" s="38">
        <v>1</v>
      </c>
      <c r="Z104" s="38" t="s">
        <v>594</v>
      </c>
      <c r="AA104" s="38" t="s">
        <v>594</v>
      </c>
    </row>
    <row r="105" spans="1:27" s="6" customFormat="1" ht="14.25" customHeight="1">
      <c r="A105" s="357" t="s">
        <v>0</v>
      </c>
      <c r="B105" s="357" t="s">
        <v>0</v>
      </c>
      <c r="C105" s="357"/>
      <c r="D105" s="289"/>
      <c r="E105" s="289"/>
      <c r="F105" s="289"/>
      <c r="G105" s="290"/>
      <c r="H105" s="294">
        <f>SUM(H100:H104)</f>
        <v>1701273.46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</row>
    <row r="106" spans="1:27" s="6" customFormat="1" ht="15" customHeight="1">
      <c r="A106" s="355" t="s">
        <v>647</v>
      </c>
      <c r="B106" s="355"/>
      <c r="C106" s="355"/>
      <c r="D106" s="355"/>
      <c r="E106" s="355"/>
      <c r="F106" s="355"/>
      <c r="G106" s="355"/>
      <c r="H106" s="355"/>
      <c r="I106" s="273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</row>
    <row r="107" spans="1:27" ht="51">
      <c r="A107" s="38">
        <v>1</v>
      </c>
      <c r="B107" s="38" t="s">
        <v>623</v>
      </c>
      <c r="C107" s="38" t="s">
        <v>592</v>
      </c>
      <c r="D107" s="167" t="s">
        <v>155</v>
      </c>
      <c r="E107" s="167" t="s">
        <v>158</v>
      </c>
      <c r="F107" s="167" t="s">
        <v>158</v>
      </c>
      <c r="G107" s="168">
        <v>1905</v>
      </c>
      <c r="H107" s="34">
        <v>284294.12</v>
      </c>
      <c r="I107" s="38" t="s">
        <v>284</v>
      </c>
      <c r="J107" s="38" t="s">
        <v>624</v>
      </c>
      <c r="K107" s="38" t="s">
        <v>625</v>
      </c>
      <c r="L107" s="38" t="s">
        <v>187</v>
      </c>
      <c r="M107" s="38" t="s">
        <v>626</v>
      </c>
      <c r="N107" s="38" t="s">
        <v>627</v>
      </c>
      <c r="O107" s="38">
        <v>1</v>
      </c>
      <c r="P107" s="38"/>
      <c r="Q107" s="38"/>
      <c r="R107" s="38" t="s">
        <v>166</v>
      </c>
      <c r="S107" s="38" t="s">
        <v>166</v>
      </c>
      <c r="T107" s="38" t="s">
        <v>628</v>
      </c>
      <c r="U107" s="38" t="s">
        <v>628</v>
      </c>
      <c r="V107" s="38" t="s">
        <v>173</v>
      </c>
      <c r="W107" s="38" t="s">
        <v>628</v>
      </c>
      <c r="X107" s="38">
        <v>625</v>
      </c>
      <c r="Y107" s="38">
        <v>2</v>
      </c>
      <c r="Z107" s="38" t="s">
        <v>155</v>
      </c>
      <c r="AA107" s="38" t="s">
        <v>158</v>
      </c>
    </row>
    <row r="108" spans="1:27" ht="38.25">
      <c r="A108" s="38">
        <v>2</v>
      </c>
      <c r="B108" s="38" t="s">
        <v>629</v>
      </c>
      <c r="C108" s="38" t="s">
        <v>592</v>
      </c>
      <c r="D108" s="167" t="s">
        <v>155</v>
      </c>
      <c r="E108" s="167" t="s">
        <v>158</v>
      </c>
      <c r="F108" s="167" t="s">
        <v>158</v>
      </c>
      <c r="G108" s="38">
        <v>2005</v>
      </c>
      <c r="H108" s="34">
        <v>455680.41</v>
      </c>
      <c r="I108" s="38" t="s">
        <v>284</v>
      </c>
      <c r="J108" s="38" t="s">
        <v>630</v>
      </c>
      <c r="K108" s="38" t="s">
        <v>625</v>
      </c>
      <c r="L108" s="38" t="s">
        <v>163</v>
      </c>
      <c r="M108" s="38" t="s">
        <v>631</v>
      </c>
      <c r="N108" s="38" t="s">
        <v>627</v>
      </c>
      <c r="O108" s="38">
        <v>2</v>
      </c>
      <c r="P108" s="38"/>
      <c r="Q108" s="38"/>
      <c r="R108" s="38" t="s">
        <v>172</v>
      </c>
      <c r="S108" s="38" t="s">
        <v>166</v>
      </c>
      <c r="T108" s="38" t="s">
        <v>628</v>
      </c>
      <c r="U108" s="38" t="s">
        <v>628</v>
      </c>
      <c r="V108" s="38" t="s">
        <v>173</v>
      </c>
      <c r="W108" s="38" t="s">
        <v>628</v>
      </c>
      <c r="X108" s="38">
        <v>220</v>
      </c>
      <c r="Y108" s="38">
        <v>1</v>
      </c>
      <c r="Z108" s="38" t="s">
        <v>158</v>
      </c>
      <c r="AA108" s="38" t="s">
        <v>158</v>
      </c>
    </row>
    <row r="109" spans="1:27" ht="25.5">
      <c r="A109" s="38">
        <v>3</v>
      </c>
      <c r="B109" s="38" t="s">
        <v>604</v>
      </c>
      <c r="C109" s="38" t="s">
        <v>592</v>
      </c>
      <c r="D109" s="167" t="s">
        <v>155</v>
      </c>
      <c r="E109" s="167" t="s">
        <v>158</v>
      </c>
      <c r="F109" s="167" t="s">
        <v>158</v>
      </c>
      <c r="G109" s="38">
        <v>2013</v>
      </c>
      <c r="H109" s="56">
        <v>275987</v>
      </c>
      <c r="I109" s="38" t="s">
        <v>284</v>
      </c>
      <c r="J109" s="38" t="s">
        <v>632</v>
      </c>
      <c r="K109" s="38" t="s">
        <v>625</v>
      </c>
      <c r="L109" s="38" t="s">
        <v>173</v>
      </c>
      <c r="M109" s="38" t="s">
        <v>173</v>
      </c>
      <c r="N109" s="38" t="s">
        <v>173</v>
      </c>
      <c r="O109" s="38">
        <v>3</v>
      </c>
      <c r="P109" s="38"/>
      <c r="Q109" s="38"/>
      <c r="R109" s="38" t="s">
        <v>173</v>
      </c>
      <c r="S109" s="38" t="s">
        <v>173</v>
      </c>
      <c r="T109" s="38" t="s">
        <v>173</v>
      </c>
      <c r="U109" s="38" t="s">
        <v>173</v>
      </c>
      <c r="V109" s="38" t="s">
        <v>173</v>
      </c>
      <c r="W109" s="38" t="s">
        <v>173</v>
      </c>
      <c r="X109" s="38">
        <v>1144</v>
      </c>
      <c r="Y109" s="38" t="s">
        <v>173</v>
      </c>
      <c r="Z109" s="38" t="s">
        <v>158</v>
      </c>
      <c r="AA109" s="38" t="s">
        <v>158</v>
      </c>
    </row>
    <row r="110" spans="1:27" ht="12.75">
      <c r="A110" s="38">
        <v>4</v>
      </c>
      <c r="B110" s="38" t="s">
        <v>633</v>
      </c>
      <c r="C110" s="38" t="s">
        <v>592</v>
      </c>
      <c r="D110" s="167" t="s">
        <v>155</v>
      </c>
      <c r="E110" s="167" t="s">
        <v>158</v>
      </c>
      <c r="F110" s="167" t="s">
        <v>158</v>
      </c>
      <c r="G110" s="38">
        <v>2016</v>
      </c>
      <c r="H110" s="56">
        <v>21766.46</v>
      </c>
      <c r="I110" s="38" t="s">
        <v>284</v>
      </c>
      <c r="J110" s="38" t="s">
        <v>634</v>
      </c>
      <c r="K110" s="38" t="s">
        <v>625</v>
      </c>
      <c r="L110" s="38" t="s">
        <v>173</v>
      </c>
      <c r="M110" s="38" t="s">
        <v>173</v>
      </c>
      <c r="N110" s="38" t="s">
        <v>173</v>
      </c>
      <c r="O110" s="38">
        <v>4</v>
      </c>
      <c r="P110" s="38"/>
      <c r="Q110" s="38"/>
      <c r="R110" s="38" t="s">
        <v>173</v>
      </c>
      <c r="S110" s="38" t="s">
        <v>173</v>
      </c>
      <c r="T110" s="38" t="s">
        <v>173</v>
      </c>
      <c r="U110" s="38" t="s">
        <v>173</v>
      </c>
      <c r="V110" s="38" t="s">
        <v>173</v>
      </c>
      <c r="W110" s="38" t="s">
        <v>173</v>
      </c>
      <c r="X110" s="38">
        <v>2500</v>
      </c>
      <c r="Y110" s="38" t="s">
        <v>173</v>
      </c>
      <c r="Z110" s="38" t="s">
        <v>158</v>
      </c>
      <c r="AA110" s="38" t="s">
        <v>158</v>
      </c>
    </row>
    <row r="111" spans="1:27" s="6" customFormat="1" ht="13.5" customHeight="1">
      <c r="A111" s="357" t="s">
        <v>0</v>
      </c>
      <c r="B111" s="357" t="s">
        <v>0</v>
      </c>
      <c r="C111" s="357"/>
      <c r="D111" s="289"/>
      <c r="E111" s="289"/>
      <c r="F111" s="289"/>
      <c r="G111" s="290"/>
      <c r="H111" s="294">
        <f>SUM(H107:H110)</f>
        <v>1037727.99</v>
      </c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</row>
    <row r="112" spans="1:27" s="6" customFormat="1" ht="14.25" customHeight="1">
      <c r="A112" s="361" t="s">
        <v>683</v>
      </c>
      <c r="B112" s="361"/>
      <c r="C112" s="361"/>
      <c r="D112" s="361"/>
      <c r="E112" s="361"/>
      <c r="F112" s="361"/>
      <c r="G112" s="361"/>
      <c r="H112" s="361"/>
      <c r="I112" s="274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8"/>
    </row>
    <row r="113" spans="1:27" ht="38.25">
      <c r="A113" s="38">
        <v>1</v>
      </c>
      <c r="B113" s="38" t="s">
        <v>648</v>
      </c>
      <c r="C113" s="38" t="s">
        <v>649</v>
      </c>
      <c r="D113" s="167" t="s">
        <v>650</v>
      </c>
      <c r="E113" s="167" t="s">
        <v>375</v>
      </c>
      <c r="F113" s="167" t="s">
        <v>375</v>
      </c>
      <c r="G113" s="92" t="s">
        <v>651</v>
      </c>
      <c r="H113" s="34">
        <v>661940.01</v>
      </c>
      <c r="I113" s="38" t="s">
        <v>284</v>
      </c>
      <c r="J113" s="38" t="s">
        <v>652</v>
      </c>
      <c r="K113" s="38" t="s">
        <v>653</v>
      </c>
      <c r="L113" s="38" t="s">
        <v>597</v>
      </c>
      <c r="M113" s="38" t="s">
        <v>654</v>
      </c>
      <c r="N113" s="38" t="s">
        <v>655</v>
      </c>
      <c r="O113" s="38">
        <v>1</v>
      </c>
      <c r="P113" s="38" t="s">
        <v>656</v>
      </c>
      <c r="Q113" s="79" t="s">
        <v>657</v>
      </c>
      <c r="R113" s="38" t="s">
        <v>172</v>
      </c>
      <c r="S113" s="38" t="s">
        <v>658</v>
      </c>
      <c r="T113" s="38" t="s">
        <v>658</v>
      </c>
      <c r="U113" s="38" t="s">
        <v>658</v>
      </c>
      <c r="V113" s="38" t="s">
        <v>370</v>
      </c>
      <c r="W113" s="38" t="s">
        <v>658</v>
      </c>
      <c r="X113" s="38">
        <v>587.16</v>
      </c>
      <c r="Y113" s="38" t="s">
        <v>659</v>
      </c>
      <c r="Z113" s="38" t="s">
        <v>650</v>
      </c>
      <c r="AA113" s="38" t="s">
        <v>375</v>
      </c>
    </row>
    <row r="114" spans="1:27" ht="38.25">
      <c r="A114" s="38">
        <v>2</v>
      </c>
      <c r="B114" s="38" t="s">
        <v>660</v>
      </c>
      <c r="C114" s="38" t="s">
        <v>649</v>
      </c>
      <c r="D114" s="167" t="s">
        <v>650</v>
      </c>
      <c r="E114" s="167" t="s">
        <v>375</v>
      </c>
      <c r="F114" s="167" t="s">
        <v>375</v>
      </c>
      <c r="G114" s="38">
        <v>2002</v>
      </c>
      <c r="H114" s="34">
        <v>542376.38</v>
      </c>
      <c r="I114" s="38" t="s">
        <v>284</v>
      </c>
      <c r="J114" s="38"/>
      <c r="K114" s="38" t="s">
        <v>653</v>
      </c>
      <c r="L114" s="38" t="s">
        <v>163</v>
      </c>
      <c r="M114" s="38" t="s">
        <v>661</v>
      </c>
      <c r="N114" s="38" t="s">
        <v>631</v>
      </c>
      <c r="O114" s="38">
        <v>2</v>
      </c>
      <c r="P114" s="38" t="s">
        <v>656</v>
      </c>
      <c r="Q114" s="79" t="s">
        <v>158</v>
      </c>
      <c r="R114" s="38" t="s">
        <v>172</v>
      </c>
      <c r="S114" s="38" t="s">
        <v>658</v>
      </c>
      <c r="T114" s="38" t="s">
        <v>658</v>
      </c>
      <c r="U114" s="38" t="s">
        <v>658</v>
      </c>
      <c r="V114" s="38" t="s">
        <v>370</v>
      </c>
      <c r="W114" s="38" t="s">
        <v>658</v>
      </c>
      <c r="X114" s="38">
        <v>490.5</v>
      </c>
      <c r="Y114" s="38">
        <v>1</v>
      </c>
      <c r="Z114" s="38" t="s">
        <v>375</v>
      </c>
      <c r="AA114" s="38" t="s">
        <v>375</v>
      </c>
    </row>
    <row r="115" spans="1:27" ht="51">
      <c r="A115" s="38">
        <v>3</v>
      </c>
      <c r="B115" s="38" t="s">
        <v>602</v>
      </c>
      <c r="C115" s="38" t="s">
        <v>662</v>
      </c>
      <c r="D115" s="167" t="s">
        <v>650</v>
      </c>
      <c r="E115" s="167" t="s">
        <v>375</v>
      </c>
      <c r="F115" s="167" t="s">
        <v>375</v>
      </c>
      <c r="G115" s="38" t="s">
        <v>663</v>
      </c>
      <c r="H115" s="56">
        <v>2637.29</v>
      </c>
      <c r="I115" s="38" t="s">
        <v>284</v>
      </c>
      <c r="J115" s="38"/>
      <c r="K115" s="38" t="s">
        <v>653</v>
      </c>
      <c r="L115" s="38" t="s">
        <v>664</v>
      </c>
      <c r="M115" s="38" t="s">
        <v>665</v>
      </c>
      <c r="N115" s="38" t="s">
        <v>666</v>
      </c>
      <c r="O115" s="38">
        <v>3</v>
      </c>
      <c r="P115" s="38" t="s">
        <v>656</v>
      </c>
      <c r="Q115" s="79" t="s">
        <v>158</v>
      </c>
      <c r="R115" s="38" t="s">
        <v>263</v>
      </c>
      <c r="S115" s="38" t="s">
        <v>370</v>
      </c>
      <c r="T115" s="38" t="s">
        <v>370</v>
      </c>
      <c r="U115" s="38" t="s">
        <v>263</v>
      </c>
      <c r="V115" s="38" t="s">
        <v>370</v>
      </c>
      <c r="W115" s="38" t="s">
        <v>263</v>
      </c>
      <c r="X115" s="38">
        <v>86.14</v>
      </c>
      <c r="Y115" s="38">
        <v>1</v>
      </c>
      <c r="Z115" s="38" t="s">
        <v>375</v>
      </c>
      <c r="AA115" s="38" t="s">
        <v>375</v>
      </c>
    </row>
    <row r="116" spans="1:27" ht="24.75" customHeight="1">
      <c r="A116" s="38">
        <v>4</v>
      </c>
      <c r="B116" s="38" t="s">
        <v>667</v>
      </c>
      <c r="C116" s="38" t="s">
        <v>592</v>
      </c>
      <c r="D116" s="167" t="s">
        <v>650</v>
      </c>
      <c r="E116" s="167" t="s">
        <v>375</v>
      </c>
      <c r="F116" s="167" t="s">
        <v>375</v>
      </c>
      <c r="G116" s="38">
        <v>2011</v>
      </c>
      <c r="H116" s="56">
        <v>339177.53</v>
      </c>
      <c r="I116" s="38" t="s">
        <v>284</v>
      </c>
      <c r="J116" s="38"/>
      <c r="K116" s="38" t="s">
        <v>653</v>
      </c>
      <c r="L116" s="38"/>
      <c r="M116" s="38"/>
      <c r="N116" s="38"/>
      <c r="O116" s="38">
        <v>4</v>
      </c>
      <c r="P116" s="38" t="s">
        <v>656</v>
      </c>
      <c r="Q116" s="38" t="s">
        <v>158</v>
      </c>
      <c r="R116" s="38" t="s">
        <v>173</v>
      </c>
      <c r="S116" s="38" t="s">
        <v>173</v>
      </c>
      <c r="T116" s="38" t="s">
        <v>173</v>
      </c>
      <c r="U116" s="38" t="s">
        <v>173</v>
      </c>
      <c r="V116" s="38" t="s">
        <v>173</v>
      </c>
      <c r="W116" s="38" t="s">
        <v>173</v>
      </c>
      <c r="X116" s="38">
        <v>1800</v>
      </c>
      <c r="Y116" s="38">
        <v>1</v>
      </c>
      <c r="Z116" s="38" t="s">
        <v>173</v>
      </c>
      <c r="AA116" s="38" t="s">
        <v>173</v>
      </c>
    </row>
    <row r="117" spans="1:27" s="6" customFormat="1" ht="13.5" customHeight="1">
      <c r="A117" s="357" t="s">
        <v>0</v>
      </c>
      <c r="B117" s="357" t="s">
        <v>0</v>
      </c>
      <c r="C117" s="357"/>
      <c r="D117" s="289"/>
      <c r="E117" s="289"/>
      <c r="F117" s="289"/>
      <c r="G117" s="290"/>
      <c r="H117" s="294">
        <f>SUM(H113:H116)</f>
        <v>1546131.2100000002</v>
      </c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</row>
    <row r="118" spans="1:27" s="6" customFormat="1" ht="12.75">
      <c r="A118" s="355" t="s">
        <v>728</v>
      </c>
      <c r="B118" s="355"/>
      <c r="C118" s="355"/>
      <c r="D118" s="355"/>
      <c r="E118" s="355"/>
      <c r="F118" s="355"/>
      <c r="G118" s="355"/>
      <c r="H118" s="355"/>
      <c r="I118" s="273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  <c r="AA118" s="278"/>
    </row>
    <row r="119" spans="1:27" ht="63.75">
      <c r="A119" s="38">
        <v>1</v>
      </c>
      <c r="B119" s="38" t="s">
        <v>684</v>
      </c>
      <c r="C119" s="38" t="s">
        <v>592</v>
      </c>
      <c r="D119" s="167" t="s">
        <v>155</v>
      </c>
      <c r="E119" s="167" t="s">
        <v>158</v>
      </c>
      <c r="F119" s="167" t="s">
        <v>158</v>
      </c>
      <c r="G119" s="92">
        <v>1785</v>
      </c>
      <c r="H119" s="34">
        <v>986190.41</v>
      </c>
      <c r="I119" s="38" t="s">
        <v>284</v>
      </c>
      <c r="J119" s="38" t="s">
        <v>685</v>
      </c>
      <c r="K119" s="38" t="s">
        <v>686</v>
      </c>
      <c r="L119" s="38" t="s">
        <v>187</v>
      </c>
      <c r="M119" s="38" t="s">
        <v>687</v>
      </c>
      <c r="N119" s="38" t="s">
        <v>688</v>
      </c>
      <c r="O119" s="38">
        <v>1</v>
      </c>
      <c r="P119" s="38"/>
      <c r="Q119" s="38"/>
      <c r="R119" s="38" t="s">
        <v>689</v>
      </c>
      <c r="S119" s="38" t="s">
        <v>166</v>
      </c>
      <c r="T119" s="38" t="s">
        <v>166</v>
      </c>
      <c r="U119" s="38" t="s">
        <v>166</v>
      </c>
      <c r="V119" s="38" t="s">
        <v>173</v>
      </c>
      <c r="W119" s="38" t="s">
        <v>628</v>
      </c>
      <c r="X119" s="38">
        <v>1685.6</v>
      </c>
      <c r="Y119" s="38">
        <v>3</v>
      </c>
      <c r="Z119" s="38" t="s">
        <v>690</v>
      </c>
      <c r="AA119" s="38" t="s">
        <v>158</v>
      </c>
    </row>
    <row r="120" spans="1:27" ht="63.75">
      <c r="A120" s="38">
        <v>2</v>
      </c>
      <c r="B120" s="38" t="s">
        <v>691</v>
      </c>
      <c r="C120" s="38" t="s">
        <v>592</v>
      </c>
      <c r="D120" s="167" t="s">
        <v>155</v>
      </c>
      <c r="E120" s="167" t="s">
        <v>158</v>
      </c>
      <c r="F120" s="167" t="s">
        <v>158</v>
      </c>
      <c r="G120" s="38">
        <v>2011</v>
      </c>
      <c r="H120" s="34">
        <v>937000</v>
      </c>
      <c r="I120" s="38" t="s">
        <v>284</v>
      </c>
      <c r="J120" s="38" t="s">
        <v>692</v>
      </c>
      <c r="K120" s="38" t="s">
        <v>686</v>
      </c>
      <c r="L120" s="38" t="s">
        <v>163</v>
      </c>
      <c r="M120" s="38" t="s">
        <v>687</v>
      </c>
      <c r="N120" s="38" t="s">
        <v>631</v>
      </c>
      <c r="O120" s="38">
        <v>2</v>
      </c>
      <c r="P120" s="38"/>
      <c r="Q120" s="38"/>
      <c r="R120" s="38" t="s">
        <v>172</v>
      </c>
      <c r="S120" s="38" t="s">
        <v>172</v>
      </c>
      <c r="T120" s="38" t="s">
        <v>172</v>
      </c>
      <c r="U120" s="38" t="s">
        <v>172</v>
      </c>
      <c r="V120" s="38" t="s">
        <v>173</v>
      </c>
      <c r="W120" s="38" t="s">
        <v>693</v>
      </c>
      <c r="X120" s="38">
        <v>608.9</v>
      </c>
      <c r="Y120" s="38">
        <v>1</v>
      </c>
      <c r="Z120" s="38" t="s">
        <v>158</v>
      </c>
      <c r="AA120" s="38" t="s">
        <v>158</v>
      </c>
    </row>
    <row r="121" spans="1:27" ht="25.5">
      <c r="A121" s="38">
        <v>3</v>
      </c>
      <c r="B121" s="38" t="s">
        <v>694</v>
      </c>
      <c r="C121" s="38" t="s">
        <v>592</v>
      </c>
      <c r="D121" s="167" t="s">
        <v>155</v>
      </c>
      <c r="E121" s="167" t="s">
        <v>158</v>
      </c>
      <c r="F121" s="167" t="s">
        <v>158</v>
      </c>
      <c r="G121" s="38">
        <v>2008</v>
      </c>
      <c r="H121" s="34">
        <v>499805.03</v>
      </c>
      <c r="I121" s="38" t="s">
        <v>284</v>
      </c>
      <c r="J121" s="38" t="s">
        <v>605</v>
      </c>
      <c r="K121" s="38" t="s">
        <v>686</v>
      </c>
      <c r="L121" s="38"/>
      <c r="M121" s="38"/>
      <c r="N121" s="38"/>
      <c r="O121" s="38">
        <v>3</v>
      </c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1:27" s="6" customFormat="1" ht="15" customHeight="1">
      <c r="A122" s="357" t="s">
        <v>0</v>
      </c>
      <c r="B122" s="357" t="s">
        <v>0</v>
      </c>
      <c r="C122" s="357"/>
      <c r="D122" s="289"/>
      <c r="E122" s="289"/>
      <c r="F122" s="289"/>
      <c r="G122" s="290"/>
      <c r="H122" s="294">
        <f>SUM(H119:H121)</f>
        <v>2422995.4400000004</v>
      </c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</row>
    <row r="123" spans="1:27" s="6" customFormat="1" ht="14.25" customHeight="1">
      <c r="A123" s="355" t="s">
        <v>756</v>
      </c>
      <c r="B123" s="355"/>
      <c r="C123" s="355"/>
      <c r="D123" s="355"/>
      <c r="E123" s="355"/>
      <c r="F123" s="355"/>
      <c r="G123" s="355"/>
      <c r="H123" s="355"/>
      <c r="I123" s="227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  <c r="AA123" s="278"/>
    </row>
    <row r="124" spans="1:27" ht="127.5">
      <c r="A124" s="38">
        <v>1</v>
      </c>
      <c r="B124" s="38" t="s">
        <v>927</v>
      </c>
      <c r="C124" s="38" t="s">
        <v>592</v>
      </c>
      <c r="D124" s="167" t="s">
        <v>650</v>
      </c>
      <c r="E124" s="167" t="s">
        <v>375</v>
      </c>
      <c r="F124" s="167" t="s">
        <v>375</v>
      </c>
      <c r="G124" s="92" t="s">
        <v>729</v>
      </c>
      <c r="H124" s="34">
        <v>834200.11</v>
      </c>
      <c r="I124" s="38" t="s">
        <v>284</v>
      </c>
      <c r="J124" s="38" t="s">
        <v>730</v>
      </c>
      <c r="K124" s="38" t="s">
        <v>731</v>
      </c>
      <c r="L124" s="38" t="s">
        <v>732</v>
      </c>
      <c r="M124" s="171" t="s">
        <v>733</v>
      </c>
      <c r="N124" s="38" t="s">
        <v>734</v>
      </c>
      <c r="O124" s="38">
        <v>1</v>
      </c>
      <c r="P124" s="38" t="s">
        <v>735</v>
      </c>
      <c r="Q124" s="38"/>
      <c r="R124" s="172" t="s">
        <v>172</v>
      </c>
      <c r="S124" s="172" t="s">
        <v>166</v>
      </c>
      <c r="T124" s="172" t="s">
        <v>166</v>
      </c>
      <c r="U124" s="172" t="s">
        <v>736</v>
      </c>
      <c r="V124" s="173" t="s">
        <v>173</v>
      </c>
      <c r="W124" s="174" t="s">
        <v>166</v>
      </c>
      <c r="X124" s="79">
        <v>1347.75</v>
      </c>
      <c r="Y124" s="79">
        <v>4</v>
      </c>
      <c r="Z124" s="79" t="s">
        <v>594</v>
      </c>
      <c r="AA124" s="79" t="s">
        <v>594</v>
      </c>
    </row>
    <row r="125" spans="1:27" s="6" customFormat="1" ht="15" customHeight="1">
      <c r="A125" s="357" t="s">
        <v>0</v>
      </c>
      <c r="B125" s="357" t="s">
        <v>0</v>
      </c>
      <c r="C125" s="357"/>
      <c r="D125" s="289"/>
      <c r="E125" s="289"/>
      <c r="F125" s="289"/>
      <c r="G125" s="290"/>
      <c r="H125" s="294">
        <f>SUM(H124)</f>
        <v>834200.11</v>
      </c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</row>
    <row r="126" spans="1:27" s="6" customFormat="1" ht="14.25" customHeight="1">
      <c r="A126" s="355" t="s">
        <v>915</v>
      </c>
      <c r="B126" s="355"/>
      <c r="C126" s="355"/>
      <c r="D126" s="355"/>
      <c r="E126" s="355"/>
      <c r="F126" s="355"/>
      <c r="G126" s="355"/>
      <c r="H126" s="355"/>
      <c r="I126" s="227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  <c r="AA126" s="278"/>
    </row>
    <row r="127" spans="1:27" ht="25.5">
      <c r="A127" s="38">
        <v>1</v>
      </c>
      <c r="B127" s="79" t="s">
        <v>629</v>
      </c>
      <c r="C127" s="38" t="s">
        <v>879</v>
      </c>
      <c r="D127" s="38" t="s">
        <v>155</v>
      </c>
      <c r="E127" s="79" t="s">
        <v>158</v>
      </c>
      <c r="F127" s="92" t="s">
        <v>158</v>
      </c>
      <c r="G127" s="168" t="s">
        <v>880</v>
      </c>
      <c r="H127" s="301">
        <v>3261623.32</v>
      </c>
      <c r="I127" s="228" t="s">
        <v>160</v>
      </c>
      <c r="J127" s="92" t="s">
        <v>881</v>
      </c>
      <c r="K127" s="79" t="s">
        <v>304</v>
      </c>
      <c r="L127" s="174" t="s">
        <v>163</v>
      </c>
      <c r="M127" s="38" t="s">
        <v>882</v>
      </c>
      <c r="N127" s="38" t="s">
        <v>882</v>
      </c>
      <c r="O127" s="38">
        <v>1</v>
      </c>
      <c r="P127" s="38"/>
      <c r="Q127" s="38"/>
      <c r="R127" s="38" t="s">
        <v>883</v>
      </c>
      <c r="S127" s="38" t="s">
        <v>884</v>
      </c>
      <c r="T127" s="38" t="s">
        <v>884</v>
      </c>
      <c r="U127" s="38" t="s">
        <v>884</v>
      </c>
      <c r="V127" s="38" t="s">
        <v>885</v>
      </c>
      <c r="W127" s="38" t="s">
        <v>884</v>
      </c>
      <c r="X127" s="79"/>
      <c r="Y127" s="38">
        <v>2</v>
      </c>
      <c r="Z127" s="38" t="s">
        <v>594</v>
      </c>
      <c r="AA127" s="38" t="s">
        <v>594</v>
      </c>
    </row>
    <row r="128" spans="1:27" ht="38.25">
      <c r="A128" s="38">
        <v>2</v>
      </c>
      <c r="B128" s="38" t="s">
        <v>886</v>
      </c>
      <c r="C128" s="38" t="s">
        <v>879</v>
      </c>
      <c r="D128" s="38" t="s">
        <v>155</v>
      </c>
      <c r="E128" s="38" t="s">
        <v>158</v>
      </c>
      <c r="F128" s="92" t="s">
        <v>158</v>
      </c>
      <c r="G128" s="38" t="s">
        <v>887</v>
      </c>
      <c r="H128" s="299">
        <v>978923.33</v>
      </c>
      <c r="I128" s="228" t="s">
        <v>160</v>
      </c>
      <c r="J128" s="172"/>
      <c r="K128" s="79" t="s">
        <v>304</v>
      </c>
      <c r="L128" s="38"/>
      <c r="M128" s="38"/>
      <c r="N128" s="38"/>
      <c r="O128" s="38">
        <v>2</v>
      </c>
      <c r="P128" s="38"/>
      <c r="Q128" s="38"/>
      <c r="R128" s="38"/>
      <c r="S128" s="38"/>
      <c r="T128" s="38"/>
      <c r="U128" s="38"/>
      <c r="V128" s="38"/>
      <c r="W128" s="38"/>
      <c r="X128" s="79"/>
      <c r="Y128" s="79"/>
      <c r="Z128" s="79"/>
      <c r="AA128" s="79"/>
    </row>
    <row r="129" spans="1:27" ht="25.5">
      <c r="A129" s="38">
        <v>3</v>
      </c>
      <c r="B129" s="38" t="s">
        <v>888</v>
      </c>
      <c r="C129" s="38" t="s">
        <v>889</v>
      </c>
      <c r="D129" s="38" t="s">
        <v>155</v>
      </c>
      <c r="E129" s="38" t="s">
        <v>158</v>
      </c>
      <c r="F129" s="92" t="s">
        <v>158</v>
      </c>
      <c r="G129" s="38">
        <v>2013</v>
      </c>
      <c r="H129" s="299">
        <v>10000</v>
      </c>
      <c r="I129" s="228" t="s">
        <v>160</v>
      </c>
      <c r="J129" s="172" t="s">
        <v>890</v>
      </c>
      <c r="K129" s="79" t="s">
        <v>304</v>
      </c>
      <c r="L129" s="172" t="s">
        <v>891</v>
      </c>
      <c r="M129" s="172" t="s">
        <v>892</v>
      </c>
      <c r="N129" s="172" t="s">
        <v>893</v>
      </c>
      <c r="O129" s="38">
        <v>3</v>
      </c>
      <c r="P129" s="38"/>
      <c r="Q129" s="38"/>
      <c r="R129" s="172" t="s">
        <v>763</v>
      </c>
      <c r="S129" s="172" t="s">
        <v>763</v>
      </c>
      <c r="T129" s="172" t="s">
        <v>370</v>
      </c>
      <c r="U129" s="172" t="s">
        <v>763</v>
      </c>
      <c r="V129" s="172" t="s">
        <v>370</v>
      </c>
      <c r="W129" s="172" t="s">
        <v>370</v>
      </c>
      <c r="X129" s="79"/>
      <c r="Y129" s="79"/>
      <c r="Z129" s="79"/>
      <c r="AA129" s="79"/>
    </row>
    <row r="130" spans="1:27" s="6" customFormat="1" ht="15" customHeight="1">
      <c r="A130" s="357" t="s">
        <v>0</v>
      </c>
      <c r="B130" s="357" t="s">
        <v>0</v>
      </c>
      <c r="C130" s="357"/>
      <c r="D130" s="289"/>
      <c r="E130" s="289"/>
      <c r="F130" s="289"/>
      <c r="G130" s="290"/>
      <c r="H130" s="294">
        <f>SUM(H127:H129)</f>
        <v>4250546.649999999</v>
      </c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</row>
    <row r="131" spans="1:27" s="6" customFormat="1" ht="14.25" customHeight="1">
      <c r="A131" s="355" t="s">
        <v>781</v>
      </c>
      <c r="B131" s="355"/>
      <c r="C131" s="355"/>
      <c r="D131" s="355"/>
      <c r="E131" s="355"/>
      <c r="F131" s="355"/>
      <c r="G131" s="355"/>
      <c r="H131" s="355"/>
      <c r="I131" s="227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  <c r="AA131" s="278"/>
    </row>
    <row r="132" spans="1:27" ht="38.25">
      <c r="A132" s="38">
        <v>1</v>
      </c>
      <c r="B132" s="79" t="s">
        <v>757</v>
      </c>
      <c r="C132" s="38" t="s">
        <v>758</v>
      </c>
      <c r="D132" s="38" t="s">
        <v>155</v>
      </c>
      <c r="E132" s="79" t="s">
        <v>158</v>
      </c>
      <c r="F132" s="79" t="s">
        <v>158</v>
      </c>
      <c r="G132" s="79">
        <v>1975</v>
      </c>
      <c r="H132" s="297">
        <v>540000</v>
      </c>
      <c r="I132" s="164" t="s">
        <v>160</v>
      </c>
      <c r="J132" s="281" t="s">
        <v>759</v>
      </c>
      <c r="K132" s="79" t="s">
        <v>760</v>
      </c>
      <c r="L132" s="79" t="s">
        <v>761</v>
      </c>
      <c r="M132" s="79" t="s">
        <v>297</v>
      </c>
      <c r="N132" s="79" t="s">
        <v>762</v>
      </c>
      <c r="O132" s="38">
        <v>1</v>
      </c>
      <c r="P132" s="38"/>
      <c r="Q132" s="38"/>
      <c r="R132" s="282" t="s">
        <v>763</v>
      </c>
      <c r="S132" s="282" t="s">
        <v>763</v>
      </c>
      <c r="T132" s="79" t="s">
        <v>166</v>
      </c>
      <c r="U132" s="79" t="s">
        <v>166</v>
      </c>
      <c r="V132" s="79" t="s">
        <v>370</v>
      </c>
      <c r="W132" s="79" t="s">
        <v>166</v>
      </c>
      <c r="X132" s="79">
        <v>288.24</v>
      </c>
      <c r="Y132" s="79">
        <v>1</v>
      </c>
      <c r="Z132" s="79" t="s">
        <v>594</v>
      </c>
      <c r="AA132" s="79" t="s">
        <v>594</v>
      </c>
    </row>
    <row r="133" spans="1:27" s="6" customFormat="1" ht="15" customHeight="1">
      <c r="A133" s="357" t="s">
        <v>0</v>
      </c>
      <c r="B133" s="357" t="s">
        <v>0</v>
      </c>
      <c r="C133" s="357"/>
      <c r="D133" s="289"/>
      <c r="E133" s="289"/>
      <c r="F133" s="289"/>
      <c r="G133" s="290"/>
      <c r="H133" s="294">
        <f>SUM(H132)</f>
        <v>540000</v>
      </c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</row>
    <row r="134" spans="1:27" s="6" customFormat="1" ht="14.25" customHeight="1">
      <c r="A134" s="355" t="s">
        <v>794</v>
      </c>
      <c r="B134" s="355"/>
      <c r="C134" s="355"/>
      <c r="D134" s="355"/>
      <c r="E134" s="355"/>
      <c r="F134" s="355"/>
      <c r="G134" s="355"/>
      <c r="H134" s="355"/>
      <c r="I134" s="227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  <c r="AA134" s="278"/>
    </row>
    <row r="135" spans="1:27" ht="96.75" customHeight="1">
      <c r="A135" s="38">
        <v>1</v>
      </c>
      <c r="B135" s="38" t="s">
        <v>782</v>
      </c>
      <c r="C135" s="38" t="s">
        <v>592</v>
      </c>
      <c r="D135" s="179" t="s">
        <v>593</v>
      </c>
      <c r="E135" s="38"/>
      <c r="F135" s="38" t="s">
        <v>594</v>
      </c>
      <c r="G135" s="168" t="s">
        <v>783</v>
      </c>
      <c r="H135" s="299">
        <v>1204316.39</v>
      </c>
      <c r="I135" s="164" t="s">
        <v>160</v>
      </c>
      <c r="J135" s="180" t="s">
        <v>784</v>
      </c>
      <c r="K135" s="38" t="s">
        <v>785</v>
      </c>
      <c r="L135" s="38" t="s">
        <v>187</v>
      </c>
      <c r="M135" s="38" t="s">
        <v>297</v>
      </c>
      <c r="N135" s="38" t="s">
        <v>786</v>
      </c>
      <c r="O135" s="38">
        <v>1</v>
      </c>
      <c r="P135" s="38"/>
      <c r="Q135" s="38"/>
      <c r="R135" s="38" t="s">
        <v>166</v>
      </c>
      <c r="S135" s="38" t="s">
        <v>166</v>
      </c>
      <c r="T135" s="38" t="s">
        <v>166</v>
      </c>
      <c r="U135" s="38" t="s">
        <v>172</v>
      </c>
      <c r="V135" s="38" t="s">
        <v>173</v>
      </c>
      <c r="W135" s="176" t="s">
        <v>166</v>
      </c>
      <c r="X135" s="38" t="s">
        <v>787</v>
      </c>
      <c r="Y135" s="176">
        <v>2</v>
      </c>
      <c r="Z135" s="176" t="s">
        <v>690</v>
      </c>
      <c r="AA135" s="38" t="s">
        <v>594</v>
      </c>
    </row>
    <row r="136" spans="1:27" ht="24.75" customHeight="1">
      <c r="A136" s="38">
        <v>2</v>
      </c>
      <c r="B136" s="172" t="s">
        <v>604</v>
      </c>
      <c r="C136" s="38" t="s">
        <v>592</v>
      </c>
      <c r="D136" s="38" t="s">
        <v>593</v>
      </c>
      <c r="E136" s="38"/>
      <c r="F136" s="38" t="s">
        <v>594</v>
      </c>
      <c r="G136" s="38">
        <v>2010</v>
      </c>
      <c r="H136" s="300">
        <v>232239.2</v>
      </c>
      <c r="I136" s="164" t="s">
        <v>160</v>
      </c>
      <c r="J136" s="92" t="s">
        <v>605</v>
      </c>
      <c r="K136" s="38" t="s">
        <v>785</v>
      </c>
      <c r="L136" s="38"/>
      <c r="M136" s="38"/>
      <c r="N136" s="38"/>
      <c r="O136" s="38">
        <v>2</v>
      </c>
      <c r="P136" s="38"/>
      <c r="Q136" s="38"/>
      <c r="R136" s="281"/>
      <c r="S136" s="281"/>
      <c r="T136" s="281"/>
      <c r="U136" s="281"/>
      <c r="V136" s="281"/>
      <c r="W136" s="281"/>
      <c r="X136" s="79"/>
      <c r="Y136" s="79"/>
      <c r="Z136" s="79"/>
      <c r="AA136" s="79"/>
    </row>
    <row r="137" spans="1:27" s="6" customFormat="1" ht="13.5" customHeight="1" thickBot="1">
      <c r="A137" s="357" t="s">
        <v>0</v>
      </c>
      <c r="B137" s="357" t="s">
        <v>0</v>
      </c>
      <c r="C137" s="357"/>
      <c r="D137" s="289"/>
      <c r="E137" s="289"/>
      <c r="F137" s="291"/>
      <c r="G137" s="292"/>
      <c r="H137" s="302">
        <f>SUM(H135:H136)</f>
        <v>1436555.5899999999</v>
      </c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</row>
    <row r="138" spans="1:10" s="6" customFormat="1" ht="13.5" thickBot="1">
      <c r="A138" s="275"/>
      <c r="B138" s="275"/>
      <c r="F138" s="363" t="s">
        <v>79</v>
      </c>
      <c r="G138" s="364"/>
      <c r="H138" s="293">
        <f>SUM(H137,H133,H130,H125,H122,H117,H111,H105,H98,H87)</f>
        <v>27619187.819999997</v>
      </c>
      <c r="I138" s="275"/>
      <c r="J138" s="275"/>
    </row>
    <row r="139" spans="1:10" s="6" customFormat="1" ht="12.75">
      <c r="A139" s="275"/>
      <c r="B139" s="275"/>
      <c r="C139" s="275"/>
      <c r="D139" s="276"/>
      <c r="E139" s="276"/>
      <c r="F139" s="276"/>
      <c r="G139" s="275"/>
      <c r="H139" s="295"/>
      <c r="I139" s="275"/>
      <c r="J139" s="275"/>
    </row>
    <row r="140" spans="1:10" s="6" customFormat="1" ht="12.75">
      <c r="A140" s="275"/>
      <c r="B140" s="275"/>
      <c r="C140" s="275"/>
      <c r="D140" s="276"/>
      <c r="E140" s="276"/>
      <c r="F140" s="276"/>
      <c r="G140" s="275"/>
      <c r="H140" s="295"/>
      <c r="I140" s="275"/>
      <c r="J140" s="275"/>
    </row>
    <row r="141" spans="1:10" s="6" customFormat="1" ht="12.75">
      <c r="A141" s="303"/>
      <c r="B141" s="303" t="s">
        <v>93</v>
      </c>
      <c r="C141" s="275"/>
      <c r="D141" s="276"/>
      <c r="E141" s="276"/>
      <c r="F141" s="276"/>
      <c r="G141" s="275"/>
      <c r="H141" s="295"/>
      <c r="I141" s="275"/>
      <c r="J141" s="275"/>
    </row>
    <row r="142" ht="12.75" customHeight="1"/>
    <row r="143" spans="1:10" s="6" customFormat="1" ht="12.75">
      <c r="A143" s="275"/>
      <c r="B143" s="275"/>
      <c r="C143" s="275"/>
      <c r="D143" s="276"/>
      <c r="E143" s="276"/>
      <c r="F143" s="276"/>
      <c r="G143" s="275"/>
      <c r="H143" s="295"/>
      <c r="I143" s="275"/>
      <c r="J143" s="275"/>
    </row>
    <row r="144" spans="1:10" s="6" customFormat="1" ht="12.75">
      <c r="A144" s="275"/>
      <c r="B144" s="275"/>
      <c r="C144" s="275"/>
      <c r="D144" s="276"/>
      <c r="E144" s="276"/>
      <c r="F144" s="276"/>
      <c r="G144" s="275"/>
      <c r="H144" s="295"/>
      <c r="I144" s="275"/>
      <c r="J144" s="275"/>
    </row>
    <row r="146" ht="21.75" customHeight="1"/>
  </sheetData>
  <sheetProtection/>
  <mergeCells count="70">
    <mergeCell ref="Y100:Y101"/>
    <mergeCell ref="S100:S101"/>
    <mergeCell ref="Z100:Z101"/>
    <mergeCell ref="AA100:AA101"/>
    <mergeCell ref="O100:O101"/>
    <mergeCell ref="A100:A101"/>
    <mergeCell ref="T100:T101"/>
    <mergeCell ref="U100:U101"/>
    <mergeCell ref="V100:V101"/>
    <mergeCell ref="W100:W101"/>
    <mergeCell ref="X100:X101"/>
    <mergeCell ref="H100:H101"/>
    <mergeCell ref="R100:R101"/>
    <mergeCell ref="A131:H131"/>
    <mergeCell ref="A133:C133"/>
    <mergeCell ref="A134:H134"/>
    <mergeCell ref="P100:P101"/>
    <mergeCell ref="J100:J101"/>
    <mergeCell ref="K100:K101"/>
    <mergeCell ref="L100:L101"/>
    <mergeCell ref="A137:C137"/>
    <mergeCell ref="F138:G138"/>
    <mergeCell ref="A126:H126"/>
    <mergeCell ref="A130:C130"/>
    <mergeCell ref="A125:C125"/>
    <mergeCell ref="A123:H123"/>
    <mergeCell ref="Z8:Z9"/>
    <mergeCell ref="A10:F10"/>
    <mergeCell ref="A87:C87"/>
    <mergeCell ref="A8:A9"/>
    <mergeCell ref="B8:B9"/>
    <mergeCell ref="F8:F9"/>
    <mergeCell ref="G8:G9"/>
    <mergeCell ref="E8:E9"/>
    <mergeCell ref="AA8:AA9"/>
    <mergeCell ref="J8:J9"/>
    <mergeCell ref="K8:K9"/>
    <mergeCell ref="L8:N8"/>
    <mergeCell ref="Q8:Q9"/>
    <mergeCell ref="R8:W8"/>
    <mergeCell ref="P8:P9"/>
    <mergeCell ref="O8:O9"/>
    <mergeCell ref="X8:X9"/>
    <mergeCell ref="Y8:Y9"/>
    <mergeCell ref="M100:M101"/>
    <mergeCell ref="A105:C105"/>
    <mergeCell ref="I100:I101"/>
    <mergeCell ref="C100:C101"/>
    <mergeCell ref="D100:D101"/>
    <mergeCell ref="E100:E101"/>
    <mergeCell ref="N100:N101"/>
    <mergeCell ref="I58:I59"/>
    <mergeCell ref="B100:B101"/>
    <mergeCell ref="C8:C9"/>
    <mergeCell ref="I8:I9"/>
    <mergeCell ref="A112:H112"/>
    <mergeCell ref="A111:C111"/>
    <mergeCell ref="A106:H106"/>
    <mergeCell ref="A88:H88"/>
    <mergeCell ref="B58:B59"/>
    <mergeCell ref="A118:H118"/>
    <mergeCell ref="H8:H9"/>
    <mergeCell ref="A117:C117"/>
    <mergeCell ref="A99:H99"/>
    <mergeCell ref="A122:C122"/>
    <mergeCell ref="D8:D9"/>
    <mergeCell ref="A98:C98"/>
    <mergeCell ref="H58:H59"/>
    <mergeCell ref="F100:F101"/>
    <mergeCell ref="G100:G10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10" r:id="rId2"/>
  <headerFooter alignWithMargins="0">
    <oddFooter>&amp;CStrona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879"/>
  <sheetViews>
    <sheetView zoomScale="70" zoomScaleNormal="70" zoomScaleSheetLayoutView="75" zoomScalePageLayoutView="0" workbookViewId="0" topLeftCell="A55">
      <selection activeCell="A8" sqref="A8:D8"/>
    </sheetView>
  </sheetViews>
  <sheetFormatPr defaultColWidth="9.140625" defaultRowHeight="12.75"/>
  <cols>
    <col min="1" max="1" width="5.57421875" style="10" customWidth="1"/>
    <col min="2" max="2" width="47.57421875" style="22" customWidth="1"/>
    <col min="3" max="3" width="15.421875" style="12" customWidth="1"/>
    <col min="4" max="4" width="18.421875" style="338" customWidth="1"/>
    <col min="5" max="5" width="12.140625" style="0" bestFit="1" customWidth="1"/>
    <col min="6" max="6" width="15.28125" style="0" customWidth="1"/>
  </cols>
  <sheetData>
    <row r="6" spans="1:4" ht="12.75">
      <c r="A6" s="21" t="s">
        <v>150</v>
      </c>
      <c r="D6" s="304"/>
    </row>
    <row r="8" spans="1:4" ht="12.75">
      <c r="A8" s="374" t="s">
        <v>3</v>
      </c>
      <c r="B8" s="374"/>
      <c r="C8" s="374"/>
      <c r="D8" s="374"/>
    </row>
    <row r="9" spans="1:4" ht="25.5">
      <c r="A9" s="249" t="s">
        <v>26</v>
      </c>
      <c r="B9" s="249" t="s">
        <v>34</v>
      </c>
      <c r="C9" s="249" t="s">
        <v>35</v>
      </c>
      <c r="D9" s="305" t="s">
        <v>36</v>
      </c>
    </row>
    <row r="10" spans="1:4" ht="12.75" customHeight="1">
      <c r="A10" s="375" t="s">
        <v>520</v>
      </c>
      <c r="B10" s="376"/>
      <c r="C10" s="376"/>
      <c r="D10" s="377"/>
    </row>
    <row r="11" spans="1:4" s="13" customFormat="1" ht="12.75">
      <c r="A11" s="2">
        <v>1</v>
      </c>
      <c r="B11" s="97" t="s">
        <v>338</v>
      </c>
      <c r="C11" s="38">
        <v>2016</v>
      </c>
      <c r="D11" s="306">
        <v>3160</v>
      </c>
    </row>
    <row r="12" spans="1:4" s="13" customFormat="1" ht="12.75">
      <c r="A12" s="2">
        <v>2</v>
      </c>
      <c r="B12" s="97" t="s">
        <v>339</v>
      </c>
      <c r="C12" s="38">
        <v>2016</v>
      </c>
      <c r="D12" s="306">
        <v>3190</v>
      </c>
    </row>
    <row r="13" spans="1:4" s="13" customFormat="1" ht="12.75">
      <c r="A13" s="2">
        <v>3</v>
      </c>
      <c r="B13" s="97" t="s">
        <v>340</v>
      </c>
      <c r="C13" s="38">
        <v>2016</v>
      </c>
      <c r="D13" s="306">
        <v>390</v>
      </c>
    </row>
    <row r="14" spans="1:4" s="13" customFormat="1" ht="12.75">
      <c r="A14" s="2">
        <v>4</v>
      </c>
      <c r="B14" s="97" t="s">
        <v>339</v>
      </c>
      <c r="C14" s="38">
        <v>2016</v>
      </c>
      <c r="D14" s="306">
        <v>3160</v>
      </c>
    </row>
    <row r="15" spans="1:4" s="13" customFormat="1" ht="12.75">
      <c r="A15" s="2">
        <v>5</v>
      </c>
      <c r="B15" s="97" t="s">
        <v>339</v>
      </c>
      <c r="C15" s="38">
        <v>2016</v>
      </c>
      <c r="D15" s="306">
        <v>3160</v>
      </c>
    </row>
    <row r="16" spans="1:4" s="13" customFormat="1" ht="12.75">
      <c r="A16" s="2">
        <v>6</v>
      </c>
      <c r="B16" s="97" t="s">
        <v>339</v>
      </c>
      <c r="C16" s="38">
        <v>2016</v>
      </c>
      <c r="D16" s="306">
        <v>3160</v>
      </c>
    </row>
    <row r="17" spans="1:4" s="13" customFormat="1" ht="12.75">
      <c r="A17" s="2">
        <v>7</v>
      </c>
      <c r="B17" s="97" t="s">
        <v>341</v>
      </c>
      <c r="C17" s="38">
        <v>2018</v>
      </c>
      <c r="D17" s="306">
        <v>1100</v>
      </c>
    </row>
    <row r="18" spans="1:4" s="13" customFormat="1" ht="12.75">
      <c r="A18" s="2">
        <v>8</v>
      </c>
      <c r="B18" s="98" t="s">
        <v>342</v>
      </c>
      <c r="C18" s="38">
        <v>2019</v>
      </c>
      <c r="D18" s="307">
        <v>71352</v>
      </c>
    </row>
    <row r="19" spans="1:4" s="13" customFormat="1" ht="12.75">
      <c r="A19" s="2">
        <v>9</v>
      </c>
      <c r="B19" s="98" t="s">
        <v>343</v>
      </c>
      <c r="C19" s="38">
        <v>2019</v>
      </c>
      <c r="D19" s="307">
        <v>475</v>
      </c>
    </row>
    <row r="20" spans="1:4" s="13" customFormat="1" ht="12.75">
      <c r="A20" s="2">
        <v>10</v>
      </c>
      <c r="B20" s="98" t="s">
        <v>344</v>
      </c>
      <c r="C20" s="38">
        <v>2019</v>
      </c>
      <c r="D20" s="307">
        <v>3084.23</v>
      </c>
    </row>
    <row r="21" spans="1:4" s="13" customFormat="1" ht="12.75">
      <c r="A21" s="2">
        <v>11</v>
      </c>
      <c r="B21" s="98" t="s">
        <v>345</v>
      </c>
      <c r="C21" s="38">
        <v>2019</v>
      </c>
      <c r="D21" s="307">
        <v>626.25</v>
      </c>
    </row>
    <row r="22" spans="1:4" s="13" customFormat="1" ht="12.75">
      <c r="A22" s="2">
        <v>12</v>
      </c>
      <c r="B22" s="98" t="s">
        <v>346</v>
      </c>
      <c r="C22" s="38">
        <v>2019</v>
      </c>
      <c r="D22" s="307">
        <v>10720</v>
      </c>
    </row>
    <row r="23" spans="1:4" s="13" customFormat="1" ht="12.75">
      <c r="A23" s="2">
        <v>13</v>
      </c>
      <c r="B23" s="98" t="s">
        <v>347</v>
      </c>
      <c r="C23" s="38">
        <v>2019</v>
      </c>
      <c r="D23" s="307">
        <v>1453.25</v>
      </c>
    </row>
    <row r="24" spans="1:4" s="13" customFormat="1" ht="12.75">
      <c r="A24" s="2">
        <v>14</v>
      </c>
      <c r="B24" s="98" t="s">
        <v>348</v>
      </c>
      <c r="C24" s="38">
        <v>2019</v>
      </c>
      <c r="D24" s="307">
        <v>1279.2</v>
      </c>
    </row>
    <row r="25" spans="1:4" s="13" customFormat="1" ht="12.75">
      <c r="A25" s="2">
        <v>15</v>
      </c>
      <c r="B25" s="98" t="s">
        <v>349</v>
      </c>
      <c r="C25" s="38">
        <v>2019</v>
      </c>
      <c r="D25" s="307">
        <v>2700</v>
      </c>
    </row>
    <row r="26" spans="1:4" s="13" customFormat="1" ht="12.75">
      <c r="A26" s="2">
        <v>16</v>
      </c>
      <c r="B26" s="98" t="s">
        <v>350</v>
      </c>
      <c r="C26" s="38">
        <v>2019</v>
      </c>
      <c r="D26" s="307">
        <v>1476</v>
      </c>
    </row>
    <row r="27" spans="1:4" s="13" customFormat="1" ht="12.75">
      <c r="A27" s="2">
        <v>17</v>
      </c>
      <c r="B27" s="98" t="s">
        <v>351</v>
      </c>
      <c r="C27" s="38">
        <v>2019</v>
      </c>
      <c r="D27" s="307">
        <v>246</v>
      </c>
    </row>
    <row r="28" spans="1:4" s="13" customFormat="1" ht="12.75">
      <c r="A28" s="2">
        <v>18</v>
      </c>
      <c r="B28" s="98" t="s">
        <v>352</v>
      </c>
      <c r="C28" s="38">
        <v>2019</v>
      </c>
      <c r="D28" s="307">
        <v>9600</v>
      </c>
    </row>
    <row r="29" spans="1:4" s="13" customFormat="1" ht="12.75">
      <c r="A29" s="2">
        <v>19</v>
      </c>
      <c r="B29" s="98" t="s">
        <v>353</v>
      </c>
      <c r="C29" s="38">
        <v>2019</v>
      </c>
      <c r="D29" s="307">
        <v>822</v>
      </c>
    </row>
    <row r="30" spans="1:4" s="13" customFormat="1" ht="12.75">
      <c r="A30" s="2">
        <v>20</v>
      </c>
      <c r="B30" s="98" t="s">
        <v>354</v>
      </c>
      <c r="C30" s="38">
        <v>2019</v>
      </c>
      <c r="D30" s="307">
        <v>2670</v>
      </c>
    </row>
    <row r="31" spans="1:4" s="13" customFormat="1" ht="12.75">
      <c r="A31" s="2">
        <v>21</v>
      </c>
      <c r="B31" s="98" t="s">
        <v>355</v>
      </c>
      <c r="C31" s="38">
        <v>2019</v>
      </c>
      <c r="D31" s="307">
        <v>3515</v>
      </c>
    </row>
    <row r="32" spans="1:4" s="13" customFormat="1" ht="25.5">
      <c r="A32" s="2">
        <v>22</v>
      </c>
      <c r="B32" s="98" t="s">
        <v>356</v>
      </c>
      <c r="C32" s="38">
        <v>2019</v>
      </c>
      <c r="D32" s="307">
        <v>119000</v>
      </c>
    </row>
    <row r="33" spans="1:4" s="13" customFormat="1" ht="38.25">
      <c r="A33" s="2">
        <v>23</v>
      </c>
      <c r="B33" s="98" t="s">
        <v>357</v>
      </c>
      <c r="C33" s="38">
        <v>2019</v>
      </c>
      <c r="D33" s="307">
        <v>48930</v>
      </c>
    </row>
    <row r="34" spans="1:4" s="13" customFormat="1" ht="12.75">
      <c r="A34" s="2">
        <v>24</v>
      </c>
      <c r="B34" s="98" t="s">
        <v>358</v>
      </c>
      <c r="C34" s="38">
        <v>2019</v>
      </c>
      <c r="D34" s="307">
        <v>130000</v>
      </c>
    </row>
    <row r="35" spans="1:4" s="13" customFormat="1" ht="12.75">
      <c r="A35" s="2">
        <v>25</v>
      </c>
      <c r="B35" s="98" t="s">
        <v>359</v>
      </c>
      <c r="C35" s="38">
        <v>2019</v>
      </c>
      <c r="D35" s="307">
        <v>90000</v>
      </c>
    </row>
    <row r="36" spans="1:4" s="13" customFormat="1" ht="12.75">
      <c r="A36" s="2">
        <v>26</v>
      </c>
      <c r="B36" s="98" t="s">
        <v>360</v>
      </c>
      <c r="C36" s="38">
        <v>2019</v>
      </c>
      <c r="D36" s="307">
        <v>47200.3</v>
      </c>
    </row>
    <row r="37" spans="1:4" s="13" customFormat="1" ht="12.75">
      <c r="A37" s="2">
        <v>27</v>
      </c>
      <c r="B37" s="99" t="s">
        <v>361</v>
      </c>
      <c r="C37" s="38">
        <v>2020</v>
      </c>
      <c r="D37" s="307">
        <v>2700</v>
      </c>
    </row>
    <row r="38" spans="1:4" s="13" customFormat="1" ht="12.75">
      <c r="A38" s="2">
        <v>28</v>
      </c>
      <c r="B38" s="99" t="s">
        <v>362</v>
      </c>
      <c r="C38" s="38">
        <v>2020</v>
      </c>
      <c r="D38" s="307">
        <v>1641.84</v>
      </c>
    </row>
    <row r="39" spans="1:4" s="13" customFormat="1" ht="12.75">
      <c r="A39" s="340"/>
      <c r="B39" s="249" t="s">
        <v>0</v>
      </c>
      <c r="C39" s="340"/>
      <c r="D39" s="308">
        <f>SUM(D11:D38)</f>
        <v>566811.07</v>
      </c>
    </row>
    <row r="40" spans="1:4" ht="13.5" customHeight="1">
      <c r="A40" s="355" t="s">
        <v>532</v>
      </c>
      <c r="B40" s="355"/>
      <c r="C40" s="355"/>
      <c r="D40" s="355"/>
    </row>
    <row r="41" spans="1:4" s="17" customFormat="1" ht="12.75">
      <c r="A41" s="2">
        <v>1</v>
      </c>
      <c r="B41" s="102" t="s">
        <v>522</v>
      </c>
      <c r="C41" s="38">
        <v>2016</v>
      </c>
      <c r="D41" s="307">
        <v>1750</v>
      </c>
    </row>
    <row r="42" spans="1:4" s="17" customFormat="1" ht="12.75">
      <c r="A42" s="2">
        <v>2</v>
      </c>
      <c r="B42" s="102" t="s">
        <v>523</v>
      </c>
      <c r="C42" s="38">
        <v>2016</v>
      </c>
      <c r="D42" s="307">
        <v>990</v>
      </c>
    </row>
    <row r="43" spans="1:4" s="17" customFormat="1" ht="12.75">
      <c r="A43" s="2">
        <v>3</v>
      </c>
      <c r="B43" s="99" t="s">
        <v>524</v>
      </c>
      <c r="C43" s="38">
        <v>2016</v>
      </c>
      <c r="D43" s="307">
        <v>7500</v>
      </c>
    </row>
    <row r="44" spans="1:4" s="17" customFormat="1" ht="12.75">
      <c r="A44" s="2">
        <v>4</v>
      </c>
      <c r="B44" s="102" t="s">
        <v>525</v>
      </c>
      <c r="C44" s="38">
        <v>2017</v>
      </c>
      <c r="D44" s="307">
        <v>3090</v>
      </c>
    </row>
    <row r="45" spans="1:4" s="17" customFormat="1" ht="13.5" customHeight="1">
      <c r="A45" s="340"/>
      <c r="B45" s="249" t="s">
        <v>0</v>
      </c>
      <c r="C45" s="340"/>
      <c r="D45" s="308">
        <f>SUM(D41:D44)</f>
        <v>13330</v>
      </c>
    </row>
    <row r="46" spans="1:4" s="17" customFormat="1" ht="13.5" customHeight="1">
      <c r="A46" s="355" t="s">
        <v>586</v>
      </c>
      <c r="B46" s="355"/>
      <c r="C46" s="355"/>
      <c r="D46" s="355"/>
    </row>
    <row r="47" spans="1:4" s="17" customFormat="1" ht="13.5" customHeight="1">
      <c r="A47" s="38">
        <v>1</v>
      </c>
      <c r="B47" s="39" t="s">
        <v>370</v>
      </c>
      <c r="C47" s="38"/>
      <c r="D47" s="307"/>
    </row>
    <row r="48" spans="1:4" s="17" customFormat="1" ht="13.5" customHeight="1">
      <c r="A48" s="340"/>
      <c r="B48" s="249" t="s">
        <v>0</v>
      </c>
      <c r="C48" s="340"/>
      <c r="D48" s="308">
        <f>SUM(D47:D47)</f>
        <v>0</v>
      </c>
    </row>
    <row r="49" spans="1:4" s="17" customFormat="1" ht="13.5" customHeight="1">
      <c r="A49" s="355" t="s">
        <v>591</v>
      </c>
      <c r="B49" s="355"/>
      <c r="C49" s="355"/>
      <c r="D49" s="355"/>
    </row>
    <row r="50" spans="1:4" s="17" customFormat="1" ht="13.5" customHeight="1">
      <c r="A50" s="2">
        <v>1</v>
      </c>
      <c r="B50" s="102" t="s">
        <v>588</v>
      </c>
      <c r="C50" s="38">
        <v>2016</v>
      </c>
      <c r="D50" s="307">
        <v>400</v>
      </c>
    </row>
    <row r="51" spans="1:4" s="17" customFormat="1" ht="13.5" customHeight="1">
      <c r="A51" s="2">
        <v>2</v>
      </c>
      <c r="B51" s="102" t="s">
        <v>589</v>
      </c>
      <c r="C51" s="38">
        <v>2016</v>
      </c>
      <c r="D51" s="307">
        <v>590</v>
      </c>
    </row>
    <row r="52" spans="1:4" s="13" customFormat="1" ht="12.75" customHeight="1">
      <c r="A52" s="340"/>
      <c r="B52" s="249" t="s">
        <v>0</v>
      </c>
      <c r="C52" s="340"/>
      <c r="D52" s="308">
        <f>SUM(D50:D51)</f>
        <v>990</v>
      </c>
    </row>
    <row r="53" spans="1:4" s="13" customFormat="1" ht="12.75" customHeight="1">
      <c r="A53" s="355" t="s">
        <v>622</v>
      </c>
      <c r="B53" s="355"/>
      <c r="C53" s="355"/>
      <c r="D53" s="355"/>
    </row>
    <row r="54" spans="1:4" s="13" customFormat="1" ht="12.75">
      <c r="A54" s="2">
        <v>1</v>
      </c>
      <c r="B54" s="29" t="s">
        <v>618</v>
      </c>
      <c r="C54" s="111">
        <v>2016</v>
      </c>
      <c r="D54" s="307">
        <v>6400</v>
      </c>
    </row>
    <row r="55" spans="1:4" s="13" customFormat="1" ht="12.75">
      <c r="A55" s="2">
        <v>2</v>
      </c>
      <c r="B55" s="29" t="s">
        <v>619</v>
      </c>
      <c r="C55" s="111">
        <v>2016</v>
      </c>
      <c r="D55" s="307">
        <v>5400</v>
      </c>
    </row>
    <row r="56" spans="1:4" s="13" customFormat="1" ht="12.75">
      <c r="A56" s="2">
        <v>3</v>
      </c>
      <c r="B56" s="95" t="s">
        <v>618</v>
      </c>
      <c r="C56" s="38">
        <v>2017</v>
      </c>
      <c r="D56" s="309">
        <v>7160</v>
      </c>
    </row>
    <row r="57" spans="1:4" s="13" customFormat="1" ht="12.75">
      <c r="A57" s="2">
        <v>4</v>
      </c>
      <c r="B57" s="19" t="s">
        <v>620</v>
      </c>
      <c r="C57" s="38">
        <v>2019</v>
      </c>
      <c r="D57" s="306">
        <v>1800</v>
      </c>
    </row>
    <row r="58" spans="1:4" ht="12.75">
      <c r="A58" s="340"/>
      <c r="B58" s="249" t="s">
        <v>0</v>
      </c>
      <c r="C58" s="340"/>
      <c r="D58" s="308">
        <f>SUM(D54:D57)</f>
        <v>20760</v>
      </c>
    </row>
    <row r="59" spans="1:4" ht="12.75">
      <c r="A59" s="355" t="s">
        <v>647</v>
      </c>
      <c r="B59" s="355"/>
      <c r="C59" s="355"/>
      <c r="D59" s="355"/>
    </row>
    <row r="60" spans="1:4" ht="12.75">
      <c r="A60" s="2">
        <v>1</v>
      </c>
      <c r="B60" s="102" t="s">
        <v>635</v>
      </c>
      <c r="C60" s="38">
        <v>2016</v>
      </c>
      <c r="D60" s="307">
        <v>2691</v>
      </c>
    </row>
    <row r="61" spans="1:4" ht="12.75">
      <c r="A61" s="2">
        <v>3</v>
      </c>
      <c r="B61" s="102" t="s">
        <v>636</v>
      </c>
      <c r="C61" s="38">
        <v>2016</v>
      </c>
      <c r="D61" s="307">
        <v>1259.1</v>
      </c>
    </row>
    <row r="62" spans="1:4" ht="12.75">
      <c r="A62" s="2">
        <v>4</v>
      </c>
      <c r="B62" s="99" t="s">
        <v>637</v>
      </c>
      <c r="C62" s="38">
        <v>2018</v>
      </c>
      <c r="D62" s="307">
        <v>17500</v>
      </c>
    </row>
    <row r="63" spans="1:4" ht="12.75">
      <c r="A63" s="2">
        <v>5</v>
      </c>
      <c r="B63" s="102" t="s">
        <v>638</v>
      </c>
      <c r="C63" s="38">
        <v>2019</v>
      </c>
      <c r="D63" s="307">
        <v>569.99</v>
      </c>
    </row>
    <row r="64" spans="1:4" s="18" customFormat="1" ht="12.75">
      <c r="A64" s="340"/>
      <c r="B64" s="249" t="s">
        <v>0</v>
      </c>
      <c r="C64" s="340"/>
      <c r="D64" s="308">
        <f>SUM(D60:D63)</f>
        <v>22020.09</v>
      </c>
    </row>
    <row r="65" spans="1:4" s="7" customFormat="1" ht="12.75">
      <c r="A65" s="355" t="s">
        <v>683</v>
      </c>
      <c r="B65" s="355"/>
      <c r="C65" s="355"/>
      <c r="D65" s="355"/>
    </row>
    <row r="66" spans="1:4" ht="12.75">
      <c r="A66" s="2">
        <v>1</v>
      </c>
      <c r="B66" s="95" t="s">
        <v>668</v>
      </c>
      <c r="C66" s="38">
        <v>2016</v>
      </c>
      <c r="D66" s="309">
        <v>2600</v>
      </c>
    </row>
    <row r="67" spans="1:4" ht="12.75">
      <c r="A67" s="2">
        <v>2</v>
      </c>
      <c r="B67" s="95" t="s">
        <v>669</v>
      </c>
      <c r="C67" s="38">
        <v>2017</v>
      </c>
      <c r="D67" s="309">
        <v>540</v>
      </c>
    </row>
    <row r="68" spans="1:4" ht="12.75">
      <c r="A68" s="2">
        <v>3</v>
      </c>
      <c r="B68" s="95" t="s">
        <v>670</v>
      </c>
      <c r="C68" s="38">
        <v>2017</v>
      </c>
      <c r="D68" s="307">
        <v>1800</v>
      </c>
    </row>
    <row r="69" spans="1:4" ht="12.75">
      <c r="A69" s="2">
        <v>4</v>
      </c>
      <c r="B69" s="95" t="s">
        <v>671</v>
      </c>
      <c r="C69" s="38">
        <v>2017</v>
      </c>
      <c r="D69" s="307">
        <v>1420</v>
      </c>
    </row>
    <row r="70" spans="1:4" ht="12.75">
      <c r="A70" s="2">
        <v>5</v>
      </c>
      <c r="B70" s="106" t="s">
        <v>672</v>
      </c>
      <c r="C70" s="38">
        <v>2018</v>
      </c>
      <c r="D70" s="307">
        <v>650</v>
      </c>
    </row>
    <row r="71" spans="1:4" ht="12.75">
      <c r="A71" s="2">
        <v>6</v>
      </c>
      <c r="B71" s="95" t="s">
        <v>673</v>
      </c>
      <c r="C71" s="38">
        <v>2018</v>
      </c>
      <c r="D71" s="307">
        <v>5250</v>
      </c>
    </row>
    <row r="72" spans="1:4" ht="12.75">
      <c r="A72" s="2">
        <v>7</v>
      </c>
      <c r="B72" s="95" t="s">
        <v>673</v>
      </c>
      <c r="C72" s="38">
        <v>2018</v>
      </c>
      <c r="D72" s="307">
        <v>5250</v>
      </c>
    </row>
    <row r="73" spans="1:4" ht="12.75">
      <c r="A73" s="2">
        <v>8</v>
      </c>
      <c r="B73" s="95" t="s">
        <v>674</v>
      </c>
      <c r="C73" s="38">
        <v>2018</v>
      </c>
      <c r="D73" s="307">
        <v>3500</v>
      </c>
    </row>
    <row r="74" spans="1:4" ht="12.75">
      <c r="A74" s="2">
        <v>9</v>
      </c>
      <c r="B74" s="95" t="s">
        <v>674</v>
      </c>
      <c r="C74" s="38">
        <v>2018</v>
      </c>
      <c r="D74" s="307">
        <v>3500</v>
      </c>
    </row>
    <row r="75" spans="1:4" ht="12.75">
      <c r="A75" s="2">
        <v>10</v>
      </c>
      <c r="B75" s="95" t="s">
        <v>362</v>
      </c>
      <c r="C75" s="38">
        <v>2019</v>
      </c>
      <c r="D75" s="307">
        <v>899</v>
      </c>
    </row>
    <row r="76" spans="1:6" s="7" customFormat="1" ht="12.75" customHeight="1">
      <c r="A76" s="340"/>
      <c r="B76" s="249" t="s">
        <v>0</v>
      </c>
      <c r="C76" s="340"/>
      <c r="D76" s="310">
        <f>SUM(D66:D75)</f>
        <v>25409</v>
      </c>
      <c r="F76" s="14"/>
    </row>
    <row r="77" spans="1:6" s="7" customFormat="1" ht="12.75" customHeight="1">
      <c r="A77" s="355" t="s">
        <v>865</v>
      </c>
      <c r="B77" s="355"/>
      <c r="C77" s="355"/>
      <c r="D77" s="355"/>
      <c r="F77" s="14"/>
    </row>
    <row r="78" spans="1:6" s="7" customFormat="1" ht="12.75">
      <c r="A78" s="2">
        <v>1</v>
      </c>
      <c r="B78" s="29" t="s">
        <v>820</v>
      </c>
      <c r="C78" s="38">
        <v>2016</v>
      </c>
      <c r="D78" s="311">
        <v>10800</v>
      </c>
      <c r="F78" s="14"/>
    </row>
    <row r="79" spans="1:6" s="7" customFormat="1" ht="12.75">
      <c r="A79" s="2">
        <v>2</v>
      </c>
      <c r="B79" s="29" t="s">
        <v>821</v>
      </c>
      <c r="C79" s="38">
        <v>2016</v>
      </c>
      <c r="D79" s="311">
        <v>12066</v>
      </c>
      <c r="F79" s="14"/>
    </row>
    <row r="80" spans="1:6" s="7" customFormat="1" ht="12.75">
      <c r="A80" s="2">
        <v>3</v>
      </c>
      <c r="B80" s="29" t="s">
        <v>822</v>
      </c>
      <c r="C80" s="38">
        <v>2016</v>
      </c>
      <c r="D80" s="311">
        <v>3690</v>
      </c>
      <c r="F80" s="14"/>
    </row>
    <row r="81" spans="1:6" s="7" customFormat="1" ht="12.75">
      <c r="A81" s="2">
        <v>4</v>
      </c>
      <c r="B81" s="10" t="s">
        <v>823</v>
      </c>
      <c r="C81" s="38">
        <v>2016</v>
      </c>
      <c r="D81" s="311">
        <v>60000</v>
      </c>
      <c r="F81" s="14"/>
    </row>
    <row r="82" spans="1:6" s="7" customFormat="1" ht="25.5">
      <c r="A82" s="2">
        <v>5</v>
      </c>
      <c r="B82" s="95" t="s">
        <v>824</v>
      </c>
      <c r="C82" s="38">
        <v>2016</v>
      </c>
      <c r="D82" s="311">
        <v>2200</v>
      </c>
      <c r="F82" s="14"/>
    </row>
    <row r="83" spans="1:6" s="7" customFormat="1" ht="12.75">
      <c r="A83" s="2">
        <v>6</v>
      </c>
      <c r="B83" s="95" t="s">
        <v>825</v>
      </c>
      <c r="C83" s="38">
        <v>2016</v>
      </c>
      <c r="D83" s="311">
        <v>984</v>
      </c>
      <c r="F83" s="14"/>
    </row>
    <row r="84" spans="1:6" s="7" customFormat="1" ht="12.75">
      <c r="A84" s="2">
        <v>7</v>
      </c>
      <c r="B84" s="159" t="s">
        <v>826</v>
      </c>
      <c r="C84" s="38">
        <v>2016</v>
      </c>
      <c r="D84" s="311">
        <v>384</v>
      </c>
      <c r="F84" s="14"/>
    </row>
    <row r="85" spans="1:6" s="7" customFormat="1" ht="12.75">
      <c r="A85" s="2">
        <v>8</v>
      </c>
      <c r="B85" s="159" t="s">
        <v>827</v>
      </c>
      <c r="C85" s="38">
        <v>2016</v>
      </c>
      <c r="D85" s="311">
        <v>384</v>
      </c>
      <c r="F85" s="14"/>
    </row>
    <row r="86" spans="1:6" s="7" customFormat="1" ht="12.75">
      <c r="A86" s="2">
        <v>9</v>
      </c>
      <c r="B86" s="159" t="s">
        <v>828</v>
      </c>
      <c r="C86" s="93">
        <v>2016</v>
      </c>
      <c r="D86" s="311">
        <v>2730.6</v>
      </c>
      <c r="F86" s="14"/>
    </row>
    <row r="87" spans="1:6" s="7" customFormat="1" ht="12.75">
      <c r="A87" s="2">
        <v>10</v>
      </c>
      <c r="B87" s="159" t="s">
        <v>829</v>
      </c>
      <c r="C87" s="93">
        <v>2017</v>
      </c>
      <c r="D87" s="311">
        <v>225000</v>
      </c>
      <c r="F87" s="14"/>
    </row>
    <row r="88" spans="1:6" s="7" customFormat="1" ht="12.75">
      <c r="A88" s="2">
        <v>11</v>
      </c>
      <c r="B88" s="159" t="s">
        <v>830</v>
      </c>
      <c r="C88" s="93">
        <v>2017</v>
      </c>
      <c r="D88" s="311">
        <v>1300</v>
      </c>
      <c r="F88" s="14"/>
    </row>
    <row r="89" spans="1:6" s="7" customFormat="1" ht="12.75">
      <c r="A89" s="2">
        <v>12</v>
      </c>
      <c r="B89" s="95" t="s">
        <v>831</v>
      </c>
      <c r="C89" s="93">
        <v>2018</v>
      </c>
      <c r="D89" s="311">
        <v>2070</v>
      </c>
      <c r="F89" s="14"/>
    </row>
    <row r="90" spans="1:6" s="7" customFormat="1" ht="12.75">
      <c r="A90" s="2">
        <v>13</v>
      </c>
      <c r="B90" s="96" t="s">
        <v>832</v>
      </c>
      <c r="C90" s="93">
        <v>2018</v>
      </c>
      <c r="D90" s="311">
        <v>2025</v>
      </c>
      <c r="F90" s="14"/>
    </row>
    <row r="91" spans="1:6" s="7" customFormat="1" ht="24">
      <c r="A91" s="2">
        <v>14</v>
      </c>
      <c r="B91" s="96" t="s">
        <v>833</v>
      </c>
      <c r="C91" s="93">
        <v>2018</v>
      </c>
      <c r="D91" s="311">
        <v>3490</v>
      </c>
      <c r="F91" s="14"/>
    </row>
    <row r="92" spans="1:6" s="7" customFormat="1" ht="12.75">
      <c r="A92" s="2">
        <v>15</v>
      </c>
      <c r="B92" s="96" t="s">
        <v>834</v>
      </c>
      <c r="C92" s="93">
        <v>2018</v>
      </c>
      <c r="D92" s="311">
        <v>589</v>
      </c>
      <c r="F92" s="14"/>
    </row>
    <row r="93" spans="1:6" s="7" customFormat="1" ht="12.75">
      <c r="A93" s="2">
        <v>16</v>
      </c>
      <c r="B93" s="96" t="s">
        <v>835</v>
      </c>
      <c r="C93" s="93">
        <v>2019</v>
      </c>
      <c r="D93" s="311">
        <v>3400</v>
      </c>
      <c r="F93" s="14"/>
    </row>
    <row r="94" spans="1:6" s="7" customFormat="1" ht="12.75">
      <c r="A94" s="2">
        <v>17</v>
      </c>
      <c r="B94" s="96" t="s">
        <v>836</v>
      </c>
      <c r="C94" s="93">
        <v>2019</v>
      </c>
      <c r="D94" s="311">
        <v>676</v>
      </c>
      <c r="F94" s="14"/>
    </row>
    <row r="95" spans="1:6" s="7" customFormat="1" ht="12.75">
      <c r="A95" s="2">
        <v>18</v>
      </c>
      <c r="B95" s="96" t="s">
        <v>837</v>
      </c>
      <c r="C95" s="93">
        <v>2019</v>
      </c>
      <c r="D95" s="311">
        <v>1102.08</v>
      </c>
      <c r="F95" s="14"/>
    </row>
    <row r="96" spans="1:6" s="7" customFormat="1" ht="12.75">
      <c r="A96" s="2">
        <v>19</v>
      </c>
      <c r="B96" s="96" t="s">
        <v>838</v>
      </c>
      <c r="C96" s="93">
        <v>2019</v>
      </c>
      <c r="D96" s="311">
        <v>59040</v>
      </c>
      <c r="F96" s="14"/>
    </row>
    <row r="97" spans="1:6" s="7" customFormat="1" ht="12.75">
      <c r="A97" s="2">
        <v>20</v>
      </c>
      <c r="B97" s="96" t="s">
        <v>839</v>
      </c>
      <c r="C97" s="93">
        <v>2019</v>
      </c>
      <c r="D97" s="311">
        <v>1845</v>
      </c>
      <c r="F97" s="14"/>
    </row>
    <row r="98" spans="1:6" s="7" customFormat="1" ht="12.75">
      <c r="A98" s="2">
        <v>21</v>
      </c>
      <c r="B98" s="96" t="s">
        <v>840</v>
      </c>
      <c r="C98" s="93">
        <v>2019</v>
      </c>
      <c r="D98" s="311">
        <v>11562</v>
      </c>
      <c r="F98" s="14"/>
    </row>
    <row r="99" spans="1:6" s="7" customFormat="1" ht="12.75">
      <c r="A99" s="2">
        <v>22</v>
      </c>
      <c r="B99" s="96" t="s">
        <v>841</v>
      </c>
      <c r="C99" s="93">
        <v>2019</v>
      </c>
      <c r="D99" s="311">
        <v>26445</v>
      </c>
      <c r="F99" s="14"/>
    </row>
    <row r="100" spans="1:6" s="7" customFormat="1" ht="12.75">
      <c r="A100" s="2">
        <v>23</v>
      </c>
      <c r="B100" s="96" t="s">
        <v>843</v>
      </c>
      <c r="C100" s="93">
        <v>2019</v>
      </c>
      <c r="D100" s="311">
        <v>13530</v>
      </c>
      <c r="F100" s="14"/>
    </row>
    <row r="101" spans="1:6" s="7" customFormat="1" ht="12.75">
      <c r="A101" s="2">
        <v>24</v>
      </c>
      <c r="B101" s="96" t="s">
        <v>844</v>
      </c>
      <c r="C101" s="93">
        <v>2019</v>
      </c>
      <c r="D101" s="311">
        <v>6150</v>
      </c>
      <c r="F101" s="14"/>
    </row>
    <row r="102" spans="1:6" s="7" customFormat="1" ht="12.75">
      <c r="A102" s="2">
        <v>25</v>
      </c>
      <c r="B102" s="96" t="s">
        <v>845</v>
      </c>
      <c r="C102" s="93">
        <v>2019</v>
      </c>
      <c r="D102" s="311">
        <v>92250</v>
      </c>
      <c r="F102" s="14"/>
    </row>
    <row r="103" spans="1:6" s="7" customFormat="1" ht="12.75">
      <c r="A103" s="2">
        <v>26</v>
      </c>
      <c r="B103" s="96" t="s">
        <v>846</v>
      </c>
      <c r="C103" s="93">
        <v>2019</v>
      </c>
      <c r="D103" s="311">
        <v>7995</v>
      </c>
      <c r="F103" s="14"/>
    </row>
    <row r="104" spans="1:6" s="7" customFormat="1" ht="12.75">
      <c r="A104" s="2">
        <v>27</v>
      </c>
      <c r="B104" s="96" t="s">
        <v>847</v>
      </c>
      <c r="C104" s="93">
        <v>2019</v>
      </c>
      <c r="D104" s="311">
        <v>47355</v>
      </c>
      <c r="F104" s="14"/>
    </row>
    <row r="105" spans="1:6" s="7" customFormat="1" ht="12.75">
      <c r="A105" s="2">
        <v>28</v>
      </c>
      <c r="B105" s="102" t="s">
        <v>848</v>
      </c>
      <c r="C105" s="38">
        <v>2020</v>
      </c>
      <c r="D105" s="307">
        <v>3517.8</v>
      </c>
      <c r="F105" s="14"/>
    </row>
    <row r="106" spans="1:6" s="7" customFormat="1" ht="12.75">
      <c r="A106" s="2">
        <v>29</v>
      </c>
      <c r="B106" s="95" t="s">
        <v>849</v>
      </c>
      <c r="C106" s="108">
        <v>2020</v>
      </c>
      <c r="D106" s="312">
        <v>1679.98</v>
      </c>
      <c r="F106" s="14"/>
    </row>
    <row r="107" spans="1:6" s="7" customFormat="1" ht="14.25">
      <c r="A107" s="2">
        <v>30</v>
      </c>
      <c r="B107" s="160" t="s">
        <v>850</v>
      </c>
      <c r="C107" s="161">
        <v>2020</v>
      </c>
      <c r="D107" s="313">
        <v>3929</v>
      </c>
      <c r="F107" s="14"/>
    </row>
    <row r="108" spans="1:6" s="7" customFormat="1" ht="14.25">
      <c r="A108" s="2">
        <v>31</v>
      </c>
      <c r="B108" s="160" t="s">
        <v>851</v>
      </c>
      <c r="C108" s="161">
        <v>2020</v>
      </c>
      <c r="D108" s="313">
        <v>1699</v>
      </c>
      <c r="F108" s="14"/>
    </row>
    <row r="109" spans="1:4" s="13" customFormat="1" ht="12.75">
      <c r="A109" s="340"/>
      <c r="B109" s="249" t="s">
        <v>0</v>
      </c>
      <c r="C109" s="340"/>
      <c r="D109" s="308">
        <f>SUM(D78:D108)</f>
        <v>609888.46</v>
      </c>
    </row>
    <row r="110" spans="1:4" s="13" customFormat="1" ht="12.75">
      <c r="A110" s="355" t="s">
        <v>728</v>
      </c>
      <c r="B110" s="355"/>
      <c r="C110" s="355"/>
      <c r="D110" s="355"/>
    </row>
    <row r="111" spans="1:4" s="13" customFormat="1" ht="12.75">
      <c r="A111" s="2">
        <v>1</v>
      </c>
      <c r="B111" s="95" t="s">
        <v>710</v>
      </c>
      <c r="C111" s="38">
        <v>2016</v>
      </c>
      <c r="D111" s="307">
        <v>5999</v>
      </c>
    </row>
    <row r="112" spans="1:4" s="13" customFormat="1" ht="12.75">
      <c r="A112" s="2">
        <v>2</v>
      </c>
      <c r="B112" s="95" t="s">
        <v>709</v>
      </c>
      <c r="C112" s="38">
        <v>2016</v>
      </c>
      <c r="D112" s="307">
        <v>1200</v>
      </c>
    </row>
    <row r="113" spans="1:4" s="13" customFormat="1" ht="12.75">
      <c r="A113" s="2">
        <v>3</v>
      </c>
      <c r="B113" s="95" t="s">
        <v>708</v>
      </c>
      <c r="C113" s="38">
        <v>2016</v>
      </c>
      <c r="D113" s="307">
        <v>2180</v>
      </c>
    </row>
    <row r="114" spans="1:4" s="13" customFormat="1" ht="12.75">
      <c r="A114" s="2">
        <v>4</v>
      </c>
      <c r="B114" s="95" t="s">
        <v>707</v>
      </c>
      <c r="C114" s="38">
        <v>2016</v>
      </c>
      <c r="D114" s="307">
        <v>439</v>
      </c>
    </row>
    <row r="115" spans="1:4" s="13" customFormat="1" ht="12.75">
      <c r="A115" s="2">
        <v>5</v>
      </c>
      <c r="B115" s="95" t="s">
        <v>706</v>
      </c>
      <c r="C115" s="38">
        <v>2017</v>
      </c>
      <c r="D115" s="307">
        <v>220</v>
      </c>
    </row>
    <row r="116" spans="1:4" s="13" customFormat="1" ht="12.75">
      <c r="A116" s="2">
        <v>6</v>
      </c>
      <c r="B116" s="95" t="s">
        <v>705</v>
      </c>
      <c r="C116" s="38">
        <v>2017</v>
      </c>
      <c r="D116" s="307">
        <v>2500</v>
      </c>
    </row>
    <row r="117" spans="1:4" s="13" customFormat="1" ht="12.75">
      <c r="A117" s="2">
        <v>7</v>
      </c>
      <c r="B117" s="95" t="s">
        <v>704</v>
      </c>
      <c r="C117" s="38">
        <v>2017</v>
      </c>
      <c r="D117" s="307">
        <v>3000</v>
      </c>
    </row>
    <row r="118" spans="1:4" s="13" customFormat="1" ht="12.75">
      <c r="A118" s="2">
        <v>8</v>
      </c>
      <c r="B118" s="95" t="s">
        <v>703</v>
      </c>
      <c r="C118" s="38">
        <v>2017</v>
      </c>
      <c r="D118" s="307">
        <v>1940</v>
      </c>
    </row>
    <row r="119" spans="1:4" s="13" customFormat="1" ht="12.75">
      <c r="A119" s="2">
        <v>9</v>
      </c>
      <c r="B119" s="95" t="s">
        <v>702</v>
      </c>
      <c r="C119" s="38">
        <v>2018</v>
      </c>
      <c r="D119" s="307">
        <v>3800</v>
      </c>
    </row>
    <row r="120" spans="1:4" s="13" customFormat="1" ht="12.75">
      <c r="A120" s="2">
        <v>10</v>
      </c>
      <c r="B120" s="95" t="s">
        <v>701</v>
      </c>
      <c r="C120" s="20">
        <v>2019</v>
      </c>
      <c r="D120" s="307">
        <v>3300</v>
      </c>
    </row>
    <row r="121" spans="1:4" s="13" customFormat="1" ht="12.75">
      <c r="A121" s="2">
        <v>11</v>
      </c>
      <c r="B121" s="95" t="s">
        <v>700</v>
      </c>
      <c r="C121" s="38">
        <v>2019</v>
      </c>
      <c r="D121" s="307">
        <v>7644</v>
      </c>
    </row>
    <row r="122" spans="1:4" s="13" customFormat="1" ht="12.75">
      <c r="A122" s="2">
        <v>12</v>
      </c>
      <c r="B122" s="95" t="s">
        <v>700</v>
      </c>
      <c r="C122" s="38">
        <v>2019</v>
      </c>
      <c r="D122" s="307">
        <v>9856</v>
      </c>
    </row>
    <row r="123" spans="1:4" s="13" customFormat="1" ht="12.75">
      <c r="A123" s="2">
        <v>13</v>
      </c>
      <c r="B123" s="95" t="s">
        <v>699</v>
      </c>
      <c r="C123" s="38">
        <v>2019</v>
      </c>
      <c r="D123" s="307">
        <v>3150.04</v>
      </c>
    </row>
    <row r="124" spans="1:4" s="13" customFormat="1" ht="12.75">
      <c r="A124" s="2">
        <v>14</v>
      </c>
      <c r="B124" s="95" t="s">
        <v>698</v>
      </c>
      <c r="C124" s="38">
        <v>2019</v>
      </c>
      <c r="D124" s="307">
        <v>2000</v>
      </c>
    </row>
    <row r="125" spans="1:4" s="13" customFormat="1" ht="12.75">
      <c r="A125" s="2">
        <v>15</v>
      </c>
      <c r="B125" s="95" t="s">
        <v>697</v>
      </c>
      <c r="C125" s="38">
        <v>2019</v>
      </c>
      <c r="D125" s="307">
        <v>2890.5</v>
      </c>
    </row>
    <row r="126" spans="1:4" s="13" customFormat="1" ht="12.75">
      <c r="A126" s="2">
        <v>16</v>
      </c>
      <c r="B126" s="95" t="s">
        <v>696</v>
      </c>
      <c r="C126" s="38">
        <v>2020</v>
      </c>
      <c r="D126" s="307">
        <v>8270</v>
      </c>
    </row>
    <row r="127" spans="1:4" s="13" customFormat="1" ht="12.75">
      <c r="A127" s="2">
        <v>17</v>
      </c>
      <c r="B127" s="95" t="s">
        <v>695</v>
      </c>
      <c r="C127" s="38">
        <v>2020</v>
      </c>
      <c r="D127" s="307">
        <v>6980</v>
      </c>
    </row>
    <row r="128" spans="1:4" s="13" customFormat="1" ht="12.75" customHeight="1">
      <c r="A128" s="340"/>
      <c r="B128" s="249" t="s">
        <v>0</v>
      </c>
      <c r="C128" s="340"/>
      <c r="D128" s="314">
        <f>SUM(D111:D127)</f>
        <v>65368.54</v>
      </c>
    </row>
    <row r="129" spans="1:4" s="13" customFormat="1" ht="16.5" customHeight="1">
      <c r="A129" s="355" t="s">
        <v>756</v>
      </c>
      <c r="B129" s="355"/>
      <c r="C129" s="355"/>
      <c r="D129" s="355"/>
    </row>
    <row r="130" spans="1:4" s="13" customFormat="1" ht="15.75" customHeight="1">
      <c r="A130" s="2">
        <v>1</v>
      </c>
      <c r="B130" s="175" t="s">
        <v>737</v>
      </c>
      <c r="C130" s="176">
        <v>2017</v>
      </c>
      <c r="D130" s="315">
        <v>260</v>
      </c>
    </row>
    <row r="131" spans="1:4" s="13" customFormat="1" ht="12.75">
      <c r="A131" s="2">
        <v>2</v>
      </c>
      <c r="B131" s="175" t="s">
        <v>738</v>
      </c>
      <c r="C131" s="176">
        <v>2018</v>
      </c>
      <c r="D131" s="315">
        <v>1267</v>
      </c>
    </row>
    <row r="132" spans="1:4" s="13" customFormat="1" ht="12.75">
      <c r="A132" s="2">
        <v>3</v>
      </c>
      <c r="B132" s="95" t="s">
        <v>739</v>
      </c>
      <c r="C132" s="38">
        <v>2019</v>
      </c>
      <c r="D132" s="307">
        <v>1300</v>
      </c>
    </row>
    <row r="133" spans="1:4" s="7" customFormat="1" ht="12.75">
      <c r="A133" s="340"/>
      <c r="B133" s="249" t="s">
        <v>0</v>
      </c>
      <c r="C133" s="340"/>
      <c r="D133" s="316">
        <f>SUM(D130:D132)</f>
        <v>2827</v>
      </c>
    </row>
    <row r="134" spans="1:4" s="7" customFormat="1" ht="12.75">
      <c r="A134" s="355" t="s">
        <v>915</v>
      </c>
      <c r="B134" s="355"/>
      <c r="C134" s="355"/>
      <c r="D134" s="355"/>
    </row>
    <row r="135" spans="1:4" s="7" customFormat="1" ht="12.75">
      <c r="A135" s="2">
        <v>1</v>
      </c>
      <c r="B135" s="229" t="s">
        <v>894</v>
      </c>
      <c r="C135" s="176">
        <v>2016</v>
      </c>
      <c r="D135" s="317">
        <v>550</v>
      </c>
    </row>
    <row r="136" spans="1:4" s="7" customFormat="1" ht="12.75">
      <c r="A136" s="2">
        <v>2</v>
      </c>
      <c r="B136" s="95" t="s">
        <v>895</v>
      </c>
      <c r="C136" s="38">
        <v>2018</v>
      </c>
      <c r="D136" s="307">
        <v>319</v>
      </c>
    </row>
    <row r="137" spans="1:4" s="7" customFormat="1" ht="12.75">
      <c r="A137" s="2">
        <v>3</v>
      </c>
      <c r="B137" s="95" t="s">
        <v>896</v>
      </c>
      <c r="C137" s="38">
        <v>2018</v>
      </c>
      <c r="D137" s="307">
        <v>250</v>
      </c>
    </row>
    <row r="138" spans="1:4" s="7" customFormat="1" ht="28.5">
      <c r="A138" s="2">
        <v>4</v>
      </c>
      <c r="B138" s="345" t="s">
        <v>917</v>
      </c>
      <c r="C138" s="346">
        <v>2019</v>
      </c>
      <c r="D138" s="347">
        <v>9963</v>
      </c>
    </row>
    <row r="139" spans="1:4" s="7" customFormat="1" ht="14.25">
      <c r="A139" s="2">
        <v>5</v>
      </c>
      <c r="B139" s="345" t="s">
        <v>918</v>
      </c>
      <c r="C139" s="346">
        <v>2019</v>
      </c>
      <c r="D139" s="347">
        <v>750</v>
      </c>
    </row>
    <row r="140" spans="1:4" s="7" customFormat="1" ht="12.75">
      <c r="A140" s="340"/>
      <c r="B140" s="249" t="s">
        <v>0</v>
      </c>
      <c r="C140" s="340"/>
      <c r="D140" s="316">
        <f>SUM(D135:D139)</f>
        <v>11832</v>
      </c>
    </row>
    <row r="141" spans="1:4" s="7" customFormat="1" ht="12.75">
      <c r="A141" s="355" t="s">
        <v>781</v>
      </c>
      <c r="B141" s="355"/>
      <c r="C141" s="355"/>
      <c r="D141" s="355"/>
    </row>
    <row r="142" spans="1:4" s="7" customFormat="1" ht="12.75">
      <c r="A142" s="250">
        <v>1</v>
      </c>
      <c r="B142" s="339" t="s">
        <v>866</v>
      </c>
      <c r="C142" s="252">
        <v>2018</v>
      </c>
      <c r="D142" s="339">
        <v>7999</v>
      </c>
    </row>
    <row r="143" spans="1:4" s="7" customFormat="1" ht="12.75">
      <c r="A143" s="250">
        <v>2</v>
      </c>
      <c r="B143" s="339" t="s">
        <v>867</v>
      </c>
      <c r="C143" s="252">
        <v>2018</v>
      </c>
      <c r="D143" s="339">
        <v>2599</v>
      </c>
    </row>
    <row r="144" spans="1:4" s="7" customFormat="1" ht="12.75">
      <c r="A144" s="340"/>
      <c r="B144" s="249" t="s">
        <v>0</v>
      </c>
      <c r="C144" s="340"/>
      <c r="D144" s="316">
        <f>SUM(D142:D143)</f>
        <v>10598</v>
      </c>
    </row>
    <row r="145" spans="1:4" s="7" customFormat="1" ht="12.75">
      <c r="A145" s="355" t="s">
        <v>794</v>
      </c>
      <c r="B145" s="355"/>
      <c r="C145" s="355"/>
      <c r="D145" s="355"/>
    </row>
    <row r="146" spans="1:4" s="7" customFormat="1" ht="12.75">
      <c r="A146" s="2">
        <v>1</v>
      </c>
      <c r="B146" s="166" t="s">
        <v>788</v>
      </c>
      <c r="C146" s="101">
        <v>2016</v>
      </c>
      <c r="D146" s="318">
        <v>1699</v>
      </c>
    </row>
    <row r="147" spans="1:4" s="7" customFormat="1" ht="12.75">
      <c r="A147" s="2">
        <v>2</v>
      </c>
      <c r="B147" s="39" t="s">
        <v>789</v>
      </c>
      <c r="C147" s="38">
        <v>2018</v>
      </c>
      <c r="D147" s="309">
        <v>440</v>
      </c>
    </row>
    <row r="148" spans="1:4" s="7" customFormat="1" ht="12.75">
      <c r="A148" s="2">
        <v>3</v>
      </c>
      <c r="B148" s="95" t="s">
        <v>790</v>
      </c>
      <c r="C148" s="38">
        <v>2018</v>
      </c>
      <c r="D148" s="309">
        <v>8750</v>
      </c>
    </row>
    <row r="149" spans="1:4" s="7" customFormat="1" ht="12.75">
      <c r="A149" s="2">
        <v>4</v>
      </c>
      <c r="B149" s="95" t="s">
        <v>790</v>
      </c>
      <c r="C149" s="38">
        <v>2018</v>
      </c>
      <c r="D149" s="309">
        <v>8750</v>
      </c>
    </row>
    <row r="150" spans="1:4" s="7" customFormat="1" ht="12.75">
      <c r="A150" s="2">
        <v>5</v>
      </c>
      <c r="B150" s="95" t="s">
        <v>791</v>
      </c>
      <c r="C150" s="38">
        <v>2019</v>
      </c>
      <c r="D150" s="309">
        <v>24933</v>
      </c>
    </row>
    <row r="151" spans="1:4" s="13" customFormat="1" ht="12.75">
      <c r="A151" s="340"/>
      <c r="B151" s="249" t="s">
        <v>0</v>
      </c>
      <c r="C151" s="340"/>
      <c r="D151" s="316">
        <f>SUM(D146:D150)</f>
        <v>44572</v>
      </c>
    </row>
    <row r="152" spans="1:4" s="13" customFormat="1" ht="12.75">
      <c r="A152" s="25"/>
      <c r="B152" s="24"/>
      <c r="C152" s="26"/>
      <c r="D152" s="319"/>
    </row>
    <row r="153" spans="1:4" s="13" customFormat="1" ht="12.75">
      <c r="A153" s="374" t="s">
        <v>4</v>
      </c>
      <c r="B153" s="374"/>
      <c r="C153" s="374"/>
      <c r="D153" s="374"/>
    </row>
    <row r="154" spans="1:4" s="13" customFormat="1" ht="25.5">
      <c r="A154" s="249" t="s">
        <v>26</v>
      </c>
      <c r="B154" s="249" t="s">
        <v>34</v>
      </c>
      <c r="C154" s="249" t="s">
        <v>35</v>
      </c>
      <c r="D154" s="305" t="s">
        <v>36</v>
      </c>
    </row>
    <row r="155" spans="1:4" ht="12.75">
      <c r="A155" s="355" t="s">
        <v>521</v>
      </c>
      <c r="B155" s="355"/>
      <c r="C155" s="355"/>
      <c r="D155" s="355"/>
    </row>
    <row r="156" spans="1:4" s="13" customFormat="1" ht="12.75">
      <c r="A156" s="2">
        <v>1</v>
      </c>
      <c r="B156" s="100" t="s">
        <v>363</v>
      </c>
      <c r="C156" s="101">
        <v>2016</v>
      </c>
      <c r="D156" s="320">
        <v>3490</v>
      </c>
    </row>
    <row r="157" spans="1:4" s="13" customFormat="1" ht="12.75">
      <c r="A157" s="2">
        <v>2</v>
      </c>
      <c r="B157" s="100" t="s">
        <v>364</v>
      </c>
      <c r="C157" s="101">
        <v>2016</v>
      </c>
      <c r="D157" s="321">
        <v>2480</v>
      </c>
    </row>
    <row r="158" spans="1:4" s="13" customFormat="1" ht="12.75">
      <c r="A158" s="2">
        <v>3</v>
      </c>
      <c r="B158" s="100" t="s">
        <v>365</v>
      </c>
      <c r="C158" s="101">
        <v>2017</v>
      </c>
      <c r="D158" s="321">
        <v>2200</v>
      </c>
    </row>
    <row r="159" spans="1:4" s="13" customFormat="1" ht="12.75">
      <c r="A159" s="2">
        <v>4</v>
      </c>
      <c r="B159" s="100" t="s">
        <v>365</v>
      </c>
      <c r="C159" s="101">
        <v>2017</v>
      </c>
      <c r="D159" s="321">
        <v>2612.96</v>
      </c>
    </row>
    <row r="160" spans="1:4" s="13" customFormat="1" ht="12.75">
      <c r="A160" s="2">
        <v>5</v>
      </c>
      <c r="B160" s="100" t="s">
        <v>366</v>
      </c>
      <c r="C160" s="101">
        <v>2018</v>
      </c>
      <c r="D160" s="321">
        <v>2492.01</v>
      </c>
    </row>
    <row r="161" spans="1:4" s="13" customFormat="1" ht="25.5">
      <c r="A161" s="2">
        <v>6</v>
      </c>
      <c r="B161" s="98" t="s">
        <v>367</v>
      </c>
      <c r="C161" s="38">
        <v>2019</v>
      </c>
      <c r="D161" s="307">
        <v>16616</v>
      </c>
    </row>
    <row r="162" spans="1:4" s="13" customFormat="1" ht="12.75">
      <c r="A162" s="2">
        <v>7</v>
      </c>
      <c r="B162" s="102" t="s">
        <v>368</v>
      </c>
      <c r="C162" s="38">
        <v>2020</v>
      </c>
      <c r="D162" s="322">
        <v>1990</v>
      </c>
    </row>
    <row r="163" spans="1:4" s="13" customFormat="1" ht="12.75">
      <c r="A163" s="2">
        <v>8</v>
      </c>
      <c r="B163" s="102" t="s">
        <v>368</v>
      </c>
      <c r="C163" s="38">
        <v>2020</v>
      </c>
      <c r="D163" s="322">
        <v>1990</v>
      </c>
    </row>
    <row r="164" spans="1:4" s="13" customFormat="1" ht="12.75">
      <c r="A164" s="2">
        <v>9</v>
      </c>
      <c r="B164" s="102" t="s">
        <v>369</v>
      </c>
      <c r="C164" s="38">
        <v>2020</v>
      </c>
      <c r="D164" s="307">
        <v>5843.7</v>
      </c>
    </row>
    <row r="165" spans="1:4" s="13" customFormat="1" ht="12.75">
      <c r="A165" s="340"/>
      <c r="B165" s="249" t="s">
        <v>0</v>
      </c>
      <c r="C165" s="340"/>
      <c r="D165" s="308">
        <f>SUM(D156:D164)</f>
        <v>39714.67</v>
      </c>
    </row>
    <row r="166" spans="1:4" ht="13.5" customHeight="1">
      <c r="A166" s="355" t="s">
        <v>532</v>
      </c>
      <c r="B166" s="355"/>
      <c r="C166" s="355"/>
      <c r="D166" s="355"/>
    </row>
    <row r="167" spans="1:4" s="17" customFormat="1" ht="12.75">
      <c r="A167" s="2">
        <v>1</v>
      </c>
      <c r="B167" s="102" t="s">
        <v>526</v>
      </c>
      <c r="C167" s="38">
        <v>2016</v>
      </c>
      <c r="D167" s="307">
        <v>1880</v>
      </c>
    </row>
    <row r="168" spans="1:4" s="17" customFormat="1" ht="12.75">
      <c r="A168" s="2">
        <v>2</v>
      </c>
      <c r="B168" s="156" t="s">
        <v>527</v>
      </c>
      <c r="C168" s="38">
        <v>2019</v>
      </c>
      <c r="D168" s="322">
        <v>2152.5</v>
      </c>
    </row>
    <row r="169" spans="1:4" s="17" customFormat="1" ht="12.75">
      <c r="A169" s="2">
        <v>3</v>
      </c>
      <c r="B169" s="156" t="s">
        <v>527</v>
      </c>
      <c r="C169" s="38">
        <v>2019</v>
      </c>
      <c r="D169" s="322">
        <v>2152.5</v>
      </c>
    </row>
    <row r="170" spans="1:4" s="17" customFormat="1" ht="12.75">
      <c r="A170" s="2">
        <v>4</v>
      </c>
      <c r="B170" s="102" t="s">
        <v>527</v>
      </c>
      <c r="C170" s="38">
        <v>2019</v>
      </c>
      <c r="D170" s="322">
        <v>2152.5</v>
      </c>
    </row>
    <row r="171" spans="1:4" s="17" customFormat="1" ht="12.75">
      <c r="A171" s="2">
        <v>5</v>
      </c>
      <c r="B171" s="102" t="s">
        <v>527</v>
      </c>
      <c r="C171" s="38">
        <v>2019</v>
      </c>
      <c r="D171" s="322">
        <v>2152.5</v>
      </c>
    </row>
    <row r="172" spans="1:4" s="17" customFormat="1" ht="12.75">
      <c r="A172" s="2">
        <v>6</v>
      </c>
      <c r="B172" s="157" t="s">
        <v>527</v>
      </c>
      <c r="C172" s="158">
        <v>2019</v>
      </c>
      <c r="D172" s="323">
        <v>2152.5</v>
      </c>
    </row>
    <row r="173" spans="1:4" s="17" customFormat="1" ht="12.75">
      <c r="A173" s="2">
        <v>7</v>
      </c>
      <c r="B173" s="102" t="s">
        <v>527</v>
      </c>
      <c r="C173" s="38">
        <v>2019</v>
      </c>
      <c r="D173" s="322">
        <v>2152.5</v>
      </c>
    </row>
    <row r="174" spans="1:4" s="17" customFormat="1" ht="12.75">
      <c r="A174" s="2">
        <v>8</v>
      </c>
      <c r="B174" s="102" t="s">
        <v>527</v>
      </c>
      <c r="C174" s="38">
        <v>2019</v>
      </c>
      <c r="D174" s="322">
        <v>2152.5</v>
      </c>
    </row>
    <row r="175" spans="1:4" s="17" customFormat="1" ht="12.75">
      <c r="A175" s="2">
        <v>9</v>
      </c>
      <c r="B175" s="102" t="s">
        <v>527</v>
      </c>
      <c r="C175" s="38">
        <v>2019</v>
      </c>
      <c r="D175" s="307">
        <v>2152.5</v>
      </c>
    </row>
    <row r="176" spans="1:4" s="17" customFormat="1" ht="12.75">
      <c r="A176" s="2">
        <v>10</v>
      </c>
      <c r="B176" s="159" t="s">
        <v>528</v>
      </c>
      <c r="C176" s="108">
        <v>2020</v>
      </c>
      <c r="D176" s="312">
        <v>2500</v>
      </c>
    </row>
    <row r="177" spans="1:4" s="17" customFormat="1" ht="14.25">
      <c r="A177" s="2">
        <v>11</v>
      </c>
      <c r="B177" s="160" t="s">
        <v>528</v>
      </c>
      <c r="C177" s="161">
        <v>2020</v>
      </c>
      <c r="D177" s="313">
        <v>2500</v>
      </c>
    </row>
    <row r="178" spans="1:4" s="17" customFormat="1" ht="14.25">
      <c r="A178" s="2">
        <v>12</v>
      </c>
      <c r="B178" s="160" t="s">
        <v>528</v>
      </c>
      <c r="C178" s="161">
        <v>2020</v>
      </c>
      <c r="D178" s="313">
        <v>2500</v>
      </c>
    </row>
    <row r="179" spans="1:4" s="17" customFormat="1" ht="12.75">
      <c r="A179" s="2">
        <v>13</v>
      </c>
      <c r="B179" s="95" t="s">
        <v>528</v>
      </c>
      <c r="C179" s="38">
        <v>2020</v>
      </c>
      <c r="D179" s="307">
        <v>2500</v>
      </c>
    </row>
    <row r="180" spans="1:4" s="17" customFormat="1" ht="13.5" customHeight="1">
      <c r="A180" s="340"/>
      <c r="B180" s="249" t="s">
        <v>0</v>
      </c>
      <c r="C180" s="340"/>
      <c r="D180" s="308">
        <f>SUM(D167:D179)</f>
        <v>29100</v>
      </c>
    </row>
    <row r="181" spans="1:4" s="17" customFormat="1" ht="13.5" customHeight="1">
      <c r="A181" s="355" t="s">
        <v>586</v>
      </c>
      <c r="B181" s="355"/>
      <c r="C181" s="355"/>
      <c r="D181" s="355"/>
    </row>
    <row r="182" spans="1:4" s="17" customFormat="1" ht="13.5" customHeight="1">
      <c r="A182" s="38">
        <v>1</v>
      </c>
      <c r="B182" s="39" t="s">
        <v>370</v>
      </c>
      <c r="C182" s="38"/>
      <c r="D182" s="307"/>
    </row>
    <row r="183" spans="1:4" s="17" customFormat="1" ht="13.5" customHeight="1">
      <c r="A183" s="340"/>
      <c r="B183" s="249" t="s">
        <v>0</v>
      </c>
      <c r="C183" s="340"/>
      <c r="D183" s="308">
        <f>SUM(D182:D182)</f>
        <v>0</v>
      </c>
    </row>
    <row r="184" spans="1:4" s="17" customFormat="1" ht="13.5" customHeight="1">
      <c r="A184" s="355" t="s">
        <v>591</v>
      </c>
      <c r="B184" s="355"/>
      <c r="C184" s="355"/>
      <c r="D184" s="355"/>
    </row>
    <row r="185" spans="1:4" s="17" customFormat="1" ht="13.5" customHeight="1">
      <c r="A185" s="2">
        <v>1</v>
      </c>
      <c r="B185" s="1" t="s">
        <v>370</v>
      </c>
      <c r="C185" s="2"/>
      <c r="D185" s="324"/>
    </row>
    <row r="186" spans="1:4" s="13" customFormat="1" ht="12.75" customHeight="1">
      <c r="A186" s="340"/>
      <c r="B186" s="249" t="s">
        <v>0</v>
      </c>
      <c r="C186" s="340"/>
      <c r="D186" s="308">
        <f>SUM(D185:D185)</f>
        <v>0</v>
      </c>
    </row>
    <row r="187" spans="1:4" s="13" customFormat="1" ht="12.75" customHeight="1">
      <c r="A187" s="355" t="s">
        <v>622</v>
      </c>
      <c r="B187" s="355"/>
      <c r="C187" s="355"/>
      <c r="D187" s="355"/>
    </row>
    <row r="188" spans="1:4" s="13" customFormat="1" ht="12.75">
      <c r="A188" s="2">
        <v>1</v>
      </c>
      <c r="B188" s="95" t="s">
        <v>613</v>
      </c>
      <c r="C188" s="38">
        <v>2016</v>
      </c>
      <c r="D188" s="307">
        <v>2200</v>
      </c>
    </row>
    <row r="189" spans="1:4" s="13" customFormat="1" ht="12.75">
      <c r="A189" s="2">
        <v>2</v>
      </c>
      <c r="B189" s="165" t="s">
        <v>614</v>
      </c>
      <c r="C189" s="103">
        <v>2018</v>
      </c>
      <c r="D189" s="325">
        <v>1050</v>
      </c>
    </row>
    <row r="190" spans="1:4" s="13" customFormat="1" ht="12.75">
      <c r="A190" s="2">
        <v>3</v>
      </c>
      <c r="B190" s="166" t="s">
        <v>615</v>
      </c>
      <c r="C190" s="103">
        <v>2019</v>
      </c>
      <c r="D190" s="325">
        <v>8132</v>
      </c>
    </row>
    <row r="191" spans="1:4" s="13" customFormat="1" ht="12.75">
      <c r="A191" s="2">
        <v>4</v>
      </c>
      <c r="B191" s="166" t="s">
        <v>616</v>
      </c>
      <c r="C191" s="103">
        <v>2019</v>
      </c>
      <c r="D191" s="325">
        <v>3256</v>
      </c>
    </row>
    <row r="192" spans="1:4" s="13" customFormat="1" ht="12.75">
      <c r="A192" s="2">
        <v>5</v>
      </c>
      <c r="B192" s="33" t="s">
        <v>617</v>
      </c>
      <c r="C192" s="2">
        <v>2020</v>
      </c>
      <c r="D192" s="322">
        <v>2550</v>
      </c>
    </row>
    <row r="193" spans="1:4" s="13" customFormat="1" ht="12.75">
      <c r="A193" s="2">
        <v>6</v>
      </c>
      <c r="B193" s="33" t="s">
        <v>617</v>
      </c>
      <c r="C193" s="2">
        <v>2020</v>
      </c>
      <c r="D193" s="322">
        <v>2550</v>
      </c>
    </row>
    <row r="194" spans="1:4" s="13" customFormat="1" ht="12.75">
      <c r="A194" s="2">
        <v>7</v>
      </c>
      <c r="B194" s="33" t="s">
        <v>617</v>
      </c>
      <c r="C194" s="2">
        <v>2020</v>
      </c>
      <c r="D194" s="322">
        <v>2550</v>
      </c>
    </row>
    <row r="195" spans="1:4" s="13" customFormat="1" ht="12.75">
      <c r="A195" s="2">
        <v>8</v>
      </c>
      <c r="B195" s="33" t="s">
        <v>617</v>
      </c>
      <c r="C195" s="2">
        <v>2020</v>
      </c>
      <c r="D195" s="322">
        <v>2550</v>
      </c>
    </row>
    <row r="196" spans="1:4" s="13" customFormat="1" ht="12.75">
      <c r="A196" s="2">
        <v>9</v>
      </c>
      <c r="B196" s="33" t="s">
        <v>617</v>
      </c>
      <c r="C196" s="2">
        <v>2020</v>
      </c>
      <c r="D196" s="322">
        <v>2550</v>
      </c>
    </row>
    <row r="197" spans="1:4" ht="12.75">
      <c r="A197" s="340"/>
      <c r="B197" s="249" t="s">
        <v>0</v>
      </c>
      <c r="C197" s="340"/>
      <c r="D197" s="308">
        <f>SUM(D188:D196)</f>
        <v>27388</v>
      </c>
    </row>
    <row r="198" spans="1:4" ht="12.75">
      <c r="A198" s="355" t="s">
        <v>647</v>
      </c>
      <c r="B198" s="355"/>
      <c r="C198" s="355"/>
      <c r="D198" s="355"/>
    </row>
    <row r="199" spans="1:4" ht="12.75">
      <c r="A199" s="2">
        <v>1</v>
      </c>
      <c r="B199" s="102" t="s">
        <v>639</v>
      </c>
      <c r="C199" s="38">
        <v>2015</v>
      </c>
      <c r="D199" s="307">
        <v>2890</v>
      </c>
    </row>
    <row r="200" spans="1:4" ht="12.75">
      <c r="A200" s="2">
        <v>3</v>
      </c>
      <c r="B200" s="156" t="s">
        <v>640</v>
      </c>
      <c r="C200" s="38">
        <v>2016</v>
      </c>
      <c r="D200" s="322">
        <v>1500</v>
      </c>
    </row>
    <row r="201" spans="1:4" ht="12.75">
      <c r="A201" s="2">
        <v>4</v>
      </c>
      <c r="B201" s="156" t="s">
        <v>641</v>
      </c>
      <c r="C201" s="38">
        <v>2019</v>
      </c>
      <c r="D201" s="322">
        <v>3256</v>
      </c>
    </row>
    <row r="202" spans="1:4" ht="12.75">
      <c r="A202" s="2">
        <v>5</v>
      </c>
      <c r="B202" s="102" t="s">
        <v>642</v>
      </c>
      <c r="C202" s="38">
        <v>2019</v>
      </c>
      <c r="D202" s="322">
        <v>8132</v>
      </c>
    </row>
    <row r="203" spans="1:4" ht="12.75">
      <c r="A203" s="2">
        <v>6</v>
      </c>
      <c r="B203" s="33" t="s">
        <v>643</v>
      </c>
      <c r="C203" s="2">
        <v>2019</v>
      </c>
      <c r="D203" s="322">
        <v>11640</v>
      </c>
    </row>
    <row r="204" spans="1:4" ht="12.75">
      <c r="A204" s="2">
        <v>7</v>
      </c>
      <c r="B204" s="247" t="s">
        <v>644</v>
      </c>
      <c r="C204" s="248">
        <v>2020</v>
      </c>
      <c r="D204" s="323">
        <v>10200</v>
      </c>
    </row>
    <row r="205" spans="1:4" s="18" customFormat="1" ht="12.75">
      <c r="A205" s="340"/>
      <c r="B205" s="249" t="s">
        <v>0</v>
      </c>
      <c r="C205" s="340"/>
      <c r="D205" s="308">
        <f>SUM(D199:D204)</f>
        <v>37618</v>
      </c>
    </row>
    <row r="206" spans="1:4" s="7" customFormat="1" ht="12.75">
      <c r="A206" s="355" t="s">
        <v>683</v>
      </c>
      <c r="B206" s="355"/>
      <c r="C206" s="355"/>
      <c r="D206" s="355"/>
    </row>
    <row r="207" spans="1:4" ht="12.75">
      <c r="A207" s="2">
        <v>1</v>
      </c>
      <c r="B207" s="30" t="s">
        <v>675</v>
      </c>
      <c r="C207" s="31">
        <v>2015</v>
      </c>
      <c r="D207" s="326">
        <v>2000</v>
      </c>
    </row>
    <row r="208" spans="1:4" ht="12.75">
      <c r="A208" s="2">
        <v>2</v>
      </c>
      <c r="B208" s="30" t="s">
        <v>676</v>
      </c>
      <c r="C208" s="31">
        <v>2015</v>
      </c>
      <c r="D208" s="326">
        <v>800</v>
      </c>
    </row>
    <row r="209" spans="1:4" ht="12.75">
      <c r="A209" s="2">
        <v>3</v>
      </c>
      <c r="B209" s="95" t="s">
        <v>677</v>
      </c>
      <c r="C209" s="38">
        <v>2016</v>
      </c>
      <c r="D209" s="307">
        <v>1850</v>
      </c>
    </row>
    <row r="210" spans="1:4" ht="12.75">
      <c r="A210" s="2">
        <v>4</v>
      </c>
      <c r="B210" s="95" t="s">
        <v>678</v>
      </c>
      <c r="C210" s="38">
        <v>2016</v>
      </c>
      <c r="D210" s="307">
        <v>1900</v>
      </c>
    </row>
    <row r="211" spans="1:4" ht="38.25">
      <c r="A211" s="2">
        <v>5</v>
      </c>
      <c r="B211" s="95" t="s">
        <v>679</v>
      </c>
      <c r="C211" s="38">
        <v>2017</v>
      </c>
      <c r="D211" s="307">
        <v>1590</v>
      </c>
    </row>
    <row r="212" spans="1:4" ht="12.75">
      <c r="A212" s="2">
        <v>6</v>
      </c>
      <c r="B212" s="157" t="s">
        <v>680</v>
      </c>
      <c r="C212" s="158">
        <v>2019</v>
      </c>
      <c r="D212" s="323">
        <v>3256</v>
      </c>
    </row>
    <row r="213" spans="1:4" ht="25.5">
      <c r="A213" s="2">
        <v>7</v>
      </c>
      <c r="B213" s="33" t="s">
        <v>681</v>
      </c>
      <c r="C213" s="2">
        <v>2019</v>
      </c>
      <c r="D213" s="322">
        <v>8132</v>
      </c>
    </row>
    <row r="214" spans="1:4" ht="12.75">
      <c r="A214" s="2">
        <v>8</v>
      </c>
      <c r="B214" s="33" t="s">
        <v>682</v>
      </c>
      <c r="C214" s="2">
        <v>2019</v>
      </c>
      <c r="D214" s="322">
        <v>10200</v>
      </c>
    </row>
    <row r="215" spans="1:6" s="7" customFormat="1" ht="12.75" customHeight="1">
      <c r="A215" s="340"/>
      <c r="B215" s="249" t="s">
        <v>0</v>
      </c>
      <c r="C215" s="340"/>
      <c r="D215" s="310">
        <f>SUM(D207:D214)</f>
        <v>29728</v>
      </c>
      <c r="F215" s="14"/>
    </row>
    <row r="216" spans="1:6" s="7" customFormat="1" ht="12.75" customHeight="1">
      <c r="A216" s="355" t="s">
        <v>865</v>
      </c>
      <c r="B216" s="355"/>
      <c r="C216" s="355"/>
      <c r="D216" s="355"/>
      <c r="F216" s="14"/>
    </row>
    <row r="217" spans="1:6" s="7" customFormat="1" ht="12.75">
      <c r="A217" s="2">
        <v>1</v>
      </c>
      <c r="B217" s="159" t="s">
        <v>852</v>
      </c>
      <c r="C217" s="38">
        <v>2017</v>
      </c>
      <c r="D217" s="311">
        <v>439.9</v>
      </c>
      <c r="F217" s="14"/>
    </row>
    <row r="218" spans="1:6" s="7" customFormat="1" ht="12.75">
      <c r="A218" s="2">
        <v>2</v>
      </c>
      <c r="B218" s="159" t="s">
        <v>853</v>
      </c>
      <c r="C218" s="38">
        <v>2017</v>
      </c>
      <c r="D218" s="307">
        <v>699</v>
      </c>
      <c r="F218" s="14"/>
    </row>
    <row r="219" spans="1:6" s="7" customFormat="1" ht="12.75">
      <c r="A219" s="2">
        <v>3</v>
      </c>
      <c r="B219" s="159" t="s">
        <v>854</v>
      </c>
      <c r="C219" s="38">
        <v>2017</v>
      </c>
      <c r="D219" s="307">
        <v>1205.4</v>
      </c>
      <c r="F219" s="14"/>
    </row>
    <row r="220" spans="1:6" s="7" customFormat="1" ht="12.75">
      <c r="A220" s="2">
        <v>4</v>
      </c>
      <c r="B220" s="159" t="s">
        <v>855</v>
      </c>
      <c r="C220" s="38">
        <v>2018</v>
      </c>
      <c r="D220" s="307">
        <v>3460</v>
      </c>
      <c r="F220" s="14"/>
    </row>
    <row r="221" spans="1:6" s="7" customFormat="1" ht="12.75">
      <c r="A221" s="2">
        <v>5</v>
      </c>
      <c r="B221" s="159" t="s">
        <v>856</v>
      </c>
      <c r="C221" s="38">
        <v>2018</v>
      </c>
      <c r="D221" s="307">
        <v>5447.6</v>
      </c>
      <c r="F221" s="14"/>
    </row>
    <row r="222" spans="1:6" s="7" customFormat="1" ht="12.75">
      <c r="A222" s="2">
        <v>6</v>
      </c>
      <c r="B222" s="159" t="s">
        <v>857</v>
      </c>
      <c r="C222" s="38">
        <v>2018</v>
      </c>
      <c r="D222" s="307">
        <v>26044</v>
      </c>
      <c r="F222" s="14"/>
    </row>
    <row r="223" spans="1:6" s="7" customFormat="1" ht="12.75">
      <c r="A223" s="2">
        <v>7</v>
      </c>
      <c r="B223" s="159" t="s">
        <v>858</v>
      </c>
      <c r="C223" s="38">
        <v>2018</v>
      </c>
      <c r="D223" s="307">
        <v>2750</v>
      </c>
      <c r="F223" s="14"/>
    </row>
    <row r="224" spans="1:4" s="7" customFormat="1" ht="12.75">
      <c r="A224" s="2">
        <v>8</v>
      </c>
      <c r="B224" s="159" t="s">
        <v>859</v>
      </c>
      <c r="C224" s="38">
        <v>2018</v>
      </c>
      <c r="D224" s="307">
        <v>656.1</v>
      </c>
    </row>
    <row r="225" spans="1:4" s="7" customFormat="1" ht="12.75">
      <c r="A225" s="2">
        <v>9</v>
      </c>
      <c r="B225" s="96" t="s">
        <v>860</v>
      </c>
      <c r="C225" s="38">
        <v>2019</v>
      </c>
      <c r="D225" s="307">
        <v>3000</v>
      </c>
    </row>
    <row r="226" spans="1:4" s="7" customFormat="1" ht="12.75">
      <c r="A226" s="2">
        <v>10</v>
      </c>
      <c r="B226" s="96" t="s">
        <v>861</v>
      </c>
      <c r="C226" s="38">
        <v>2019</v>
      </c>
      <c r="D226" s="307">
        <v>18265.5</v>
      </c>
    </row>
    <row r="227" spans="1:4" s="7" customFormat="1" ht="12.75">
      <c r="A227" s="2">
        <v>11</v>
      </c>
      <c r="B227" s="202" t="s">
        <v>842</v>
      </c>
      <c r="C227" s="38">
        <v>2019</v>
      </c>
      <c r="D227" s="327">
        <v>3936</v>
      </c>
    </row>
    <row r="228" spans="1:4" s="13" customFormat="1" ht="12.75">
      <c r="A228" s="340"/>
      <c r="B228" s="249" t="s">
        <v>0</v>
      </c>
      <c r="C228" s="340"/>
      <c r="D228" s="308">
        <f>SUM(D217:D227)</f>
        <v>65903.5</v>
      </c>
    </row>
    <row r="229" spans="1:4" s="13" customFormat="1" ht="12.75">
      <c r="A229" s="355" t="s">
        <v>728</v>
      </c>
      <c r="B229" s="355"/>
      <c r="C229" s="355"/>
      <c r="D229" s="355"/>
    </row>
    <row r="230" spans="1:4" s="13" customFormat="1" ht="12.75">
      <c r="A230" s="2">
        <v>1</v>
      </c>
      <c r="B230" s="95" t="s">
        <v>711</v>
      </c>
      <c r="C230" s="38">
        <v>2016</v>
      </c>
      <c r="D230" s="307">
        <v>1940</v>
      </c>
    </row>
    <row r="231" spans="1:4" s="13" customFormat="1" ht="12.75">
      <c r="A231" s="2">
        <v>2</v>
      </c>
      <c r="B231" s="95" t="s">
        <v>712</v>
      </c>
      <c r="C231" s="38">
        <v>2017</v>
      </c>
      <c r="D231" s="307">
        <v>1900</v>
      </c>
    </row>
    <row r="232" spans="1:4" s="13" customFormat="1" ht="12.75">
      <c r="A232" s="2">
        <v>3</v>
      </c>
      <c r="B232" s="95" t="s">
        <v>713</v>
      </c>
      <c r="C232" s="38">
        <v>2017</v>
      </c>
      <c r="D232" s="307">
        <v>1950</v>
      </c>
    </row>
    <row r="233" spans="1:4" s="13" customFormat="1" ht="12.75">
      <c r="A233" s="2">
        <v>4</v>
      </c>
      <c r="B233" s="95" t="s">
        <v>713</v>
      </c>
      <c r="C233" s="38">
        <v>2017</v>
      </c>
      <c r="D233" s="307">
        <v>2200</v>
      </c>
    </row>
    <row r="234" spans="1:4" s="13" customFormat="1" ht="12.75">
      <c r="A234" s="2">
        <v>5</v>
      </c>
      <c r="B234" s="95" t="s">
        <v>713</v>
      </c>
      <c r="C234" s="38">
        <v>2017</v>
      </c>
      <c r="D234" s="307">
        <v>2200</v>
      </c>
    </row>
    <row r="235" spans="1:4" s="13" customFormat="1" ht="12.75">
      <c r="A235" s="2">
        <v>6</v>
      </c>
      <c r="B235" s="95" t="s">
        <v>713</v>
      </c>
      <c r="C235" s="38">
        <v>2017</v>
      </c>
      <c r="D235" s="307">
        <v>2200</v>
      </c>
    </row>
    <row r="236" spans="1:4" s="13" customFormat="1" ht="12.75">
      <c r="A236" s="2">
        <v>7</v>
      </c>
      <c r="B236" s="95" t="s">
        <v>714</v>
      </c>
      <c r="C236" s="38">
        <v>2018</v>
      </c>
      <c r="D236" s="307">
        <v>499</v>
      </c>
    </row>
    <row r="237" spans="1:4" s="13" customFormat="1" ht="12.75">
      <c r="A237" s="2">
        <v>8</v>
      </c>
      <c r="B237" s="95" t="s">
        <v>715</v>
      </c>
      <c r="C237" s="38">
        <v>2019</v>
      </c>
      <c r="D237" s="307">
        <v>2400</v>
      </c>
    </row>
    <row r="238" spans="1:4" s="13" customFormat="1" ht="12.75">
      <c r="A238" s="2">
        <v>9</v>
      </c>
      <c r="B238" s="102" t="s">
        <v>716</v>
      </c>
      <c r="C238" s="38">
        <v>2019</v>
      </c>
      <c r="D238" s="307">
        <v>2263.82</v>
      </c>
    </row>
    <row r="239" spans="1:4" s="13" customFormat="1" ht="12.75">
      <c r="A239" s="2">
        <v>10</v>
      </c>
      <c r="B239" s="95" t="s">
        <v>717</v>
      </c>
      <c r="C239" s="108">
        <v>2019</v>
      </c>
      <c r="D239" s="312">
        <v>1695</v>
      </c>
    </row>
    <row r="240" spans="1:4" s="13" customFormat="1" ht="14.25">
      <c r="A240" s="2">
        <v>11</v>
      </c>
      <c r="B240" s="160" t="s">
        <v>718</v>
      </c>
      <c r="C240" s="161">
        <v>2019</v>
      </c>
      <c r="D240" s="313">
        <v>2149</v>
      </c>
    </row>
    <row r="241" spans="1:4" s="13" customFormat="1" ht="14.25">
      <c r="A241" s="2">
        <v>12</v>
      </c>
      <c r="B241" s="160" t="s">
        <v>719</v>
      </c>
      <c r="C241" s="161">
        <v>2019</v>
      </c>
      <c r="D241" s="313">
        <v>4090</v>
      </c>
    </row>
    <row r="242" spans="1:4" s="13" customFormat="1" ht="12.75">
      <c r="A242" s="2">
        <v>13</v>
      </c>
      <c r="B242" s="95" t="s">
        <v>720</v>
      </c>
      <c r="C242" s="38">
        <v>2019</v>
      </c>
      <c r="D242" s="307">
        <v>3256</v>
      </c>
    </row>
    <row r="243" spans="1:4" s="13" customFormat="1" ht="25.5">
      <c r="A243" s="2">
        <v>14</v>
      </c>
      <c r="B243" s="95" t="s">
        <v>721</v>
      </c>
      <c r="C243" s="38">
        <v>2019</v>
      </c>
      <c r="D243" s="307">
        <v>13608</v>
      </c>
    </row>
    <row r="244" spans="1:4" s="13" customFormat="1" ht="12.75">
      <c r="A244" s="2">
        <v>15</v>
      </c>
      <c r="B244" s="95" t="s">
        <v>722</v>
      </c>
      <c r="C244" s="38">
        <v>2019</v>
      </c>
      <c r="D244" s="307">
        <v>8132</v>
      </c>
    </row>
    <row r="245" spans="1:4" s="13" customFormat="1" ht="12.75">
      <c r="A245" s="2">
        <v>16</v>
      </c>
      <c r="B245" s="1" t="s">
        <v>723</v>
      </c>
      <c r="C245" s="2">
        <v>2020</v>
      </c>
      <c r="D245" s="324">
        <v>11640</v>
      </c>
    </row>
    <row r="246" spans="1:4" s="13" customFormat="1" ht="12.75">
      <c r="A246" s="2">
        <v>17</v>
      </c>
      <c r="B246" s="1" t="s">
        <v>724</v>
      </c>
      <c r="C246" s="2">
        <v>2020</v>
      </c>
      <c r="D246" s="324">
        <v>10200</v>
      </c>
    </row>
    <row r="247" spans="1:4" s="13" customFormat="1" ht="12.75" customHeight="1">
      <c r="A247" s="340"/>
      <c r="B247" s="249" t="s">
        <v>0</v>
      </c>
      <c r="C247" s="340"/>
      <c r="D247" s="314">
        <f>SUM(D230:D246)</f>
        <v>72322.82</v>
      </c>
    </row>
    <row r="248" spans="1:4" s="13" customFormat="1" ht="16.5" customHeight="1">
      <c r="A248" s="355" t="s">
        <v>756</v>
      </c>
      <c r="B248" s="355"/>
      <c r="C248" s="355"/>
      <c r="D248" s="355"/>
    </row>
    <row r="249" spans="1:4" s="13" customFormat="1" ht="13.5" customHeight="1">
      <c r="A249" s="2">
        <v>1</v>
      </c>
      <c r="B249" s="177" t="s">
        <v>740</v>
      </c>
      <c r="C249" s="38">
        <v>2016</v>
      </c>
      <c r="D249" s="307">
        <v>389</v>
      </c>
    </row>
    <row r="250" spans="1:4" s="13" customFormat="1" ht="13.5" customHeight="1">
      <c r="A250" s="2">
        <v>2</v>
      </c>
      <c r="B250" s="177" t="s">
        <v>741</v>
      </c>
      <c r="C250" s="38">
        <v>2016</v>
      </c>
      <c r="D250" s="307">
        <v>610.98</v>
      </c>
    </row>
    <row r="251" spans="1:4" s="13" customFormat="1" ht="13.5" customHeight="1">
      <c r="A251" s="2">
        <v>3</v>
      </c>
      <c r="B251" s="177" t="s">
        <v>741</v>
      </c>
      <c r="C251" s="38">
        <v>2016</v>
      </c>
      <c r="D251" s="307">
        <v>610.98</v>
      </c>
    </row>
    <row r="252" spans="1:4" s="13" customFormat="1" ht="13.5" customHeight="1">
      <c r="A252" s="2">
        <v>4</v>
      </c>
      <c r="B252" s="177" t="s">
        <v>742</v>
      </c>
      <c r="C252" s="38">
        <v>2016</v>
      </c>
      <c r="D252" s="307">
        <v>1700</v>
      </c>
    </row>
    <row r="253" spans="1:4" s="13" customFormat="1" ht="13.5" customHeight="1">
      <c r="A253" s="2">
        <v>5</v>
      </c>
      <c r="B253" s="177" t="s">
        <v>742</v>
      </c>
      <c r="C253" s="38">
        <v>2016</v>
      </c>
      <c r="D253" s="307">
        <v>1700</v>
      </c>
    </row>
    <row r="254" spans="1:4" s="13" customFormat="1" ht="13.5" customHeight="1">
      <c r="A254" s="2">
        <v>6</v>
      </c>
      <c r="B254" s="177" t="s">
        <v>742</v>
      </c>
      <c r="C254" s="38">
        <v>2016</v>
      </c>
      <c r="D254" s="307">
        <v>1700</v>
      </c>
    </row>
    <row r="255" spans="1:4" s="13" customFormat="1" ht="13.5" customHeight="1">
      <c r="A255" s="2">
        <v>7</v>
      </c>
      <c r="B255" s="177" t="s">
        <v>743</v>
      </c>
      <c r="C255" s="38">
        <v>2016</v>
      </c>
      <c r="D255" s="307">
        <v>2500</v>
      </c>
    </row>
    <row r="256" spans="1:4" s="13" customFormat="1" ht="13.5" customHeight="1">
      <c r="A256" s="2">
        <v>8</v>
      </c>
      <c r="B256" s="177" t="s">
        <v>744</v>
      </c>
      <c r="C256" s="38">
        <v>2016</v>
      </c>
      <c r="D256" s="307">
        <v>99</v>
      </c>
    </row>
    <row r="257" spans="1:4" s="13" customFormat="1" ht="13.5" customHeight="1">
      <c r="A257" s="2">
        <v>9</v>
      </c>
      <c r="B257" s="95" t="s">
        <v>745</v>
      </c>
      <c r="C257" s="38">
        <v>2016</v>
      </c>
      <c r="D257" s="307">
        <v>3280</v>
      </c>
    </row>
    <row r="258" spans="1:4" s="13" customFormat="1" ht="13.5" customHeight="1">
      <c r="A258" s="2">
        <v>10</v>
      </c>
      <c r="B258" s="95" t="s">
        <v>746</v>
      </c>
      <c r="C258" s="38">
        <v>2016</v>
      </c>
      <c r="D258" s="307">
        <v>1760</v>
      </c>
    </row>
    <row r="259" spans="1:4" s="13" customFormat="1" ht="13.5" customHeight="1">
      <c r="A259" s="2">
        <v>11</v>
      </c>
      <c r="B259" s="95" t="s">
        <v>747</v>
      </c>
      <c r="C259" s="38">
        <v>2017</v>
      </c>
      <c r="D259" s="307">
        <v>272</v>
      </c>
    </row>
    <row r="260" spans="1:4" s="13" customFormat="1" ht="13.5" customHeight="1">
      <c r="A260" s="2">
        <v>12</v>
      </c>
      <c r="B260" s="95" t="s">
        <v>748</v>
      </c>
      <c r="C260" s="38">
        <v>2017</v>
      </c>
      <c r="D260" s="307">
        <v>899</v>
      </c>
    </row>
    <row r="261" spans="1:4" s="13" customFormat="1" ht="13.5" customHeight="1">
      <c r="A261" s="2">
        <v>13</v>
      </c>
      <c r="B261" s="95" t="s">
        <v>749</v>
      </c>
      <c r="C261" s="38">
        <v>2017</v>
      </c>
      <c r="D261" s="307">
        <v>1508</v>
      </c>
    </row>
    <row r="262" spans="1:4" s="13" customFormat="1" ht="13.5" customHeight="1">
      <c r="A262" s="2">
        <v>14</v>
      </c>
      <c r="B262" s="95" t="s">
        <v>749</v>
      </c>
      <c r="C262" s="38">
        <v>2017</v>
      </c>
      <c r="D262" s="307">
        <v>1600</v>
      </c>
    </row>
    <row r="263" spans="1:4" s="13" customFormat="1" ht="13.5" customHeight="1">
      <c r="A263" s="2">
        <v>15</v>
      </c>
      <c r="B263" s="95" t="s">
        <v>750</v>
      </c>
      <c r="C263" s="38">
        <v>2017</v>
      </c>
      <c r="D263" s="307">
        <v>360</v>
      </c>
    </row>
    <row r="264" spans="1:4" s="13" customFormat="1" ht="13.5" customHeight="1">
      <c r="A264" s="2">
        <v>16</v>
      </c>
      <c r="B264" s="95" t="s">
        <v>751</v>
      </c>
      <c r="C264" s="38">
        <v>2017</v>
      </c>
      <c r="D264" s="307">
        <v>1050</v>
      </c>
    </row>
    <row r="265" spans="1:4" s="13" customFormat="1" ht="13.5" customHeight="1">
      <c r="A265" s="2">
        <v>17</v>
      </c>
      <c r="B265" s="95" t="s">
        <v>752</v>
      </c>
      <c r="C265" s="38">
        <v>2017</v>
      </c>
      <c r="D265" s="307">
        <v>1390</v>
      </c>
    </row>
    <row r="266" spans="1:4" s="13" customFormat="1" ht="13.5" customHeight="1">
      <c r="A266" s="2">
        <v>18</v>
      </c>
      <c r="B266" s="1" t="s">
        <v>753</v>
      </c>
      <c r="C266" s="2">
        <v>2015</v>
      </c>
      <c r="D266" s="324">
        <v>1100</v>
      </c>
    </row>
    <row r="267" spans="1:4" s="13" customFormat="1" ht="13.5" customHeight="1">
      <c r="A267" s="2">
        <v>19</v>
      </c>
      <c r="B267" s="1" t="s">
        <v>753</v>
      </c>
      <c r="C267" s="2">
        <v>2015</v>
      </c>
      <c r="D267" s="324">
        <v>1100</v>
      </c>
    </row>
    <row r="268" spans="1:4" s="13" customFormat="1" ht="13.5" customHeight="1">
      <c r="A268" s="2">
        <v>20</v>
      </c>
      <c r="B268" s="1" t="s">
        <v>617</v>
      </c>
      <c r="C268" s="2">
        <v>2020</v>
      </c>
      <c r="D268" s="324">
        <v>2550</v>
      </c>
    </row>
    <row r="269" spans="1:4" s="13" customFormat="1" ht="13.5" customHeight="1">
      <c r="A269" s="2">
        <v>21</v>
      </c>
      <c r="B269" s="1" t="s">
        <v>617</v>
      </c>
      <c r="C269" s="2">
        <v>2020</v>
      </c>
      <c r="D269" s="324">
        <v>2550</v>
      </c>
    </row>
    <row r="270" spans="1:4" s="13" customFormat="1" ht="13.5" customHeight="1">
      <c r="A270" s="2">
        <v>22</v>
      </c>
      <c r="B270" s="1" t="s">
        <v>617</v>
      </c>
      <c r="C270" s="2">
        <v>2020</v>
      </c>
      <c r="D270" s="324">
        <v>2550</v>
      </c>
    </row>
    <row r="271" spans="1:4" s="13" customFormat="1" ht="13.5" customHeight="1">
      <c r="A271" s="2">
        <v>23</v>
      </c>
      <c r="B271" s="1" t="s">
        <v>617</v>
      </c>
      <c r="C271" s="2">
        <v>2020</v>
      </c>
      <c r="D271" s="324">
        <v>2550</v>
      </c>
    </row>
    <row r="272" spans="1:4" s="13" customFormat="1" ht="13.5" customHeight="1">
      <c r="A272" s="2">
        <v>24</v>
      </c>
      <c r="B272" s="1" t="s">
        <v>617</v>
      </c>
      <c r="C272" s="2">
        <v>2020</v>
      </c>
      <c r="D272" s="324">
        <v>2549.98</v>
      </c>
    </row>
    <row r="273" spans="1:4" s="7" customFormat="1" ht="12.75">
      <c r="A273" s="340"/>
      <c r="B273" s="249" t="s">
        <v>0</v>
      </c>
      <c r="C273" s="340"/>
      <c r="D273" s="316">
        <f>SUM(D249:D272)</f>
        <v>36378.94</v>
      </c>
    </row>
    <row r="274" spans="1:4" s="7" customFormat="1" ht="12.75">
      <c r="A274" s="355" t="s">
        <v>915</v>
      </c>
      <c r="B274" s="355"/>
      <c r="C274" s="355"/>
      <c r="D274" s="355"/>
    </row>
    <row r="275" spans="1:4" s="7" customFormat="1" ht="12.75">
      <c r="A275" s="2">
        <v>1</v>
      </c>
      <c r="B275" s="95" t="s">
        <v>897</v>
      </c>
      <c r="C275" s="20">
        <v>2016</v>
      </c>
      <c r="D275" s="307">
        <v>1533</v>
      </c>
    </row>
    <row r="276" spans="1:4" s="7" customFormat="1" ht="12.75">
      <c r="A276" s="2">
        <v>2</v>
      </c>
      <c r="B276" s="229" t="s">
        <v>898</v>
      </c>
      <c r="C276" s="176">
        <v>2016</v>
      </c>
      <c r="D276" s="317">
        <v>190</v>
      </c>
    </row>
    <row r="277" spans="1:4" s="7" customFormat="1" ht="12.75">
      <c r="A277" s="2">
        <v>3</v>
      </c>
      <c r="B277" s="95" t="s">
        <v>899</v>
      </c>
      <c r="C277" s="38">
        <v>2018</v>
      </c>
      <c r="D277" s="307">
        <v>2430</v>
      </c>
    </row>
    <row r="278" spans="1:4" s="7" customFormat="1" ht="25.5">
      <c r="A278" s="2">
        <v>4</v>
      </c>
      <c r="B278" s="95" t="s">
        <v>900</v>
      </c>
      <c r="C278" s="38">
        <v>2018</v>
      </c>
      <c r="D278" s="307">
        <v>207</v>
      </c>
    </row>
    <row r="279" spans="1:4" s="7" customFormat="1" ht="12.75">
      <c r="A279" s="2">
        <v>5</v>
      </c>
      <c r="B279" s="95" t="s">
        <v>901</v>
      </c>
      <c r="C279" s="38">
        <v>2018</v>
      </c>
      <c r="D279" s="307">
        <v>81</v>
      </c>
    </row>
    <row r="280" spans="1:4" s="7" customFormat="1" ht="12.75">
      <c r="A280" s="2">
        <v>6</v>
      </c>
      <c r="B280" s="95" t="s">
        <v>902</v>
      </c>
      <c r="C280" s="38">
        <v>2018</v>
      </c>
      <c r="D280" s="307">
        <v>126</v>
      </c>
    </row>
    <row r="281" spans="1:4" s="7" customFormat="1" ht="12.75">
      <c r="A281" s="2">
        <v>7</v>
      </c>
      <c r="B281" s="95" t="s">
        <v>903</v>
      </c>
      <c r="C281" s="38">
        <v>2018</v>
      </c>
      <c r="D281" s="307">
        <v>305.69</v>
      </c>
    </row>
    <row r="282" spans="1:4" s="7" customFormat="1" ht="25.5">
      <c r="A282" s="2">
        <v>8</v>
      </c>
      <c r="B282" s="95" t="s">
        <v>904</v>
      </c>
      <c r="C282" s="38">
        <v>2018</v>
      </c>
      <c r="D282" s="307">
        <v>1050</v>
      </c>
    </row>
    <row r="283" spans="1:4" s="7" customFormat="1" ht="12.75">
      <c r="A283" s="340"/>
      <c r="B283" s="249" t="s">
        <v>0</v>
      </c>
      <c r="C283" s="340"/>
      <c r="D283" s="316">
        <f>SUM(D275:D282)</f>
        <v>5922.69</v>
      </c>
    </row>
    <row r="284" spans="1:4" s="7" customFormat="1" ht="12.75">
      <c r="A284" s="355" t="s">
        <v>781</v>
      </c>
      <c r="B284" s="379"/>
      <c r="C284" s="379"/>
      <c r="D284" s="379"/>
    </row>
    <row r="285" spans="1:4" s="7" customFormat="1" ht="12.75">
      <c r="A285" s="250">
        <v>1</v>
      </c>
      <c r="B285" s="203" t="s">
        <v>764</v>
      </c>
      <c r="C285" s="101">
        <v>2016</v>
      </c>
      <c r="D285" s="328">
        <v>2100</v>
      </c>
    </row>
    <row r="286" spans="1:4" s="7" customFormat="1" ht="12.75">
      <c r="A286" s="250">
        <v>2</v>
      </c>
      <c r="B286" s="203" t="s">
        <v>765</v>
      </c>
      <c r="C286" s="101">
        <v>2016</v>
      </c>
      <c r="D286" s="328">
        <v>720.01</v>
      </c>
    </row>
    <row r="287" spans="1:4" s="7" customFormat="1" ht="12.75">
      <c r="A287" s="250">
        <v>3</v>
      </c>
      <c r="B287" s="203" t="s">
        <v>765</v>
      </c>
      <c r="C287" s="101">
        <v>2016</v>
      </c>
      <c r="D287" s="328">
        <v>720</v>
      </c>
    </row>
    <row r="288" spans="1:4" s="7" customFormat="1" ht="12.75">
      <c r="A288" s="250">
        <v>4</v>
      </c>
      <c r="B288" s="203" t="s">
        <v>766</v>
      </c>
      <c r="C288" s="101">
        <v>2016</v>
      </c>
      <c r="D288" s="328">
        <v>1749</v>
      </c>
    </row>
    <row r="289" spans="1:4" s="7" customFormat="1" ht="12.75">
      <c r="A289" s="250">
        <v>5</v>
      </c>
      <c r="B289" s="100" t="s">
        <v>767</v>
      </c>
      <c r="C289" s="101">
        <v>2016</v>
      </c>
      <c r="D289" s="321">
        <v>630</v>
      </c>
    </row>
    <row r="290" spans="1:4" s="7" customFormat="1" ht="12.75">
      <c r="A290" s="250">
        <v>6</v>
      </c>
      <c r="B290" s="203" t="s">
        <v>768</v>
      </c>
      <c r="C290" s="101">
        <v>2016</v>
      </c>
      <c r="D290" s="321">
        <v>1210</v>
      </c>
    </row>
    <row r="291" spans="1:4" s="7" customFormat="1" ht="12.75">
      <c r="A291" s="250">
        <v>7</v>
      </c>
      <c r="B291" s="100" t="s">
        <v>769</v>
      </c>
      <c r="C291" s="101">
        <v>2017</v>
      </c>
      <c r="D291" s="321">
        <v>2400</v>
      </c>
    </row>
    <row r="292" spans="1:4" s="7" customFormat="1" ht="12.75">
      <c r="A292" s="250">
        <v>8</v>
      </c>
      <c r="B292" s="100" t="s">
        <v>770</v>
      </c>
      <c r="C292" s="101">
        <v>2017</v>
      </c>
      <c r="D292" s="321">
        <v>1950</v>
      </c>
    </row>
    <row r="293" spans="1:4" s="7" customFormat="1" ht="12.75">
      <c r="A293" s="250">
        <v>9</v>
      </c>
      <c r="B293" s="100" t="s">
        <v>771</v>
      </c>
      <c r="C293" s="101"/>
      <c r="D293" s="321">
        <v>4000</v>
      </c>
    </row>
    <row r="294" spans="1:4" s="7" customFormat="1" ht="12.75">
      <c r="A294" s="250">
        <v>10</v>
      </c>
      <c r="B294" s="100" t="s">
        <v>772</v>
      </c>
      <c r="C294" s="101">
        <v>2018</v>
      </c>
      <c r="D294" s="321">
        <v>1469</v>
      </c>
    </row>
    <row r="295" spans="1:4" s="7" customFormat="1" ht="12.75">
      <c r="A295" s="250">
        <v>11</v>
      </c>
      <c r="B295" s="100" t="s">
        <v>773</v>
      </c>
      <c r="C295" s="101">
        <v>2019</v>
      </c>
      <c r="D295" s="321">
        <v>3230</v>
      </c>
    </row>
    <row r="296" spans="1:4" s="7" customFormat="1" ht="12.75">
      <c r="A296" s="340"/>
      <c r="B296" s="249" t="s">
        <v>0</v>
      </c>
      <c r="C296" s="340"/>
      <c r="D296" s="329">
        <f>SUM(D285:D295)</f>
        <v>20178.010000000002</v>
      </c>
    </row>
    <row r="297" spans="1:4" s="7" customFormat="1" ht="12.75">
      <c r="A297" s="355" t="s">
        <v>794</v>
      </c>
      <c r="B297" s="355"/>
      <c r="C297" s="355"/>
      <c r="D297" s="355"/>
    </row>
    <row r="298" spans="1:4" s="7" customFormat="1" ht="12.75">
      <c r="A298" s="2">
        <v>1</v>
      </c>
      <c r="B298" s="166" t="s">
        <v>792</v>
      </c>
      <c r="C298" s="101">
        <v>2018</v>
      </c>
      <c r="D298" s="330">
        <v>2200</v>
      </c>
    </row>
    <row r="299" spans="1:4" s="7" customFormat="1" ht="12.75">
      <c r="A299" s="2">
        <v>2</v>
      </c>
      <c r="B299" s="251" t="s">
        <v>793</v>
      </c>
      <c r="C299" s="252">
        <v>2020</v>
      </c>
      <c r="D299" s="330">
        <v>2550</v>
      </c>
    </row>
    <row r="300" spans="1:4" s="7" customFormat="1" ht="12.75">
      <c r="A300" s="2">
        <v>3</v>
      </c>
      <c r="B300" s="251" t="s">
        <v>793</v>
      </c>
      <c r="C300" s="252">
        <v>2020</v>
      </c>
      <c r="D300" s="318">
        <v>2550</v>
      </c>
    </row>
    <row r="301" spans="1:4" s="7" customFormat="1" ht="12.75">
      <c r="A301" s="2">
        <v>4</v>
      </c>
      <c r="B301" s="251" t="s">
        <v>793</v>
      </c>
      <c r="C301" s="252">
        <v>2020</v>
      </c>
      <c r="D301" s="318">
        <v>2550</v>
      </c>
    </row>
    <row r="302" spans="1:4" s="7" customFormat="1" ht="12.75">
      <c r="A302" s="2">
        <v>5</v>
      </c>
      <c r="B302" s="251" t="s">
        <v>793</v>
      </c>
      <c r="C302" s="252">
        <v>2020</v>
      </c>
      <c r="D302" s="318">
        <v>2550</v>
      </c>
    </row>
    <row r="303" spans="1:4" s="7" customFormat="1" ht="12.75">
      <c r="A303" s="340"/>
      <c r="B303" s="249" t="s">
        <v>0</v>
      </c>
      <c r="C303" s="340"/>
      <c r="D303" s="316">
        <f>SUM(D298:D302)</f>
        <v>12400</v>
      </c>
    </row>
    <row r="304" spans="1:4" s="7" customFormat="1" ht="12.75">
      <c r="A304" s="169"/>
      <c r="B304" s="169"/>
      <c r="C304" s="170"/>
      <c r="D304" s="331"/>
    </row>
    <row r="305" spans="1:4" s="13" customFormat="1" ht="12.75">
      <c r="A305" s="22"/>
      <c r="B305" s="22"/>
      <c r="C305" s="23"/>
      <c r="D305" s="332"/>
    </row>
    <row r="306" spans="1:4" s="13" customFormat="1" ht="12.75">
      <c r="A306" s="22"/>
      <c r="B306" s="22"/>
      <c r="C306" s="23"/>
      <c r="D306" s="332"/>
    </row>
    <row r="307" spans="1:4" s="13" customFormat="1" ht="12.75">
      <c r="A307" s="374" t="s">
        <v>44</v>
      </c>
      <c r="B307" s="374"/>
      <c r="C307" s="374"/>
      <c r="D307" s="374"/>
    </row>
    <row r="308" spans="1:4" s="13" customFormat="1" ht="25.5">
      <c r="A308" s="249" t="s">
        <v>26</v>
      </c>
      <c r="B308" s="249" t="s">
        <v>34</v>
      </c>
      <c r="C308" s="249" t="s">
        <v>35</v>
      </c>
      <c r="D308" s="305" t="s">
        <v>36</v>
      </c>
    </row>
    <row r="309" spans="1:4" ht="12.75">
      <c r="A309" s="355" t="s">
        <v>520</v>
      </c>
      <c r="B309" s="355"/>
      <c r="C309" s="355"/>
      <c r="D309" s="355"/>
    </row>
    <row r="310" spans="1:4" s="13" customFormat="1" ht="12.75">
      <c r="A310" s="2">
        <v>1</v>
      </c>
      <c r="B310" s="27" t="s">
        <v>370</v>
      </c>
      <c r="C310" s="28"/>
      <c r="D310" s="333"/>
    </row>
    <row r="311" spans="1:4" s="13" customFormat="1" ht="12.75">
      <c r="A311" s="340"/>
      <c r="B311" s="249" t="s">
        <v>0</v>
      </c>
      <c r="C311" s="340"/>
      <c r="D311" s="308">
        <f>SUM(D310:D310)</f>
        <v>0</v>
      </c>
    </row>
    <row r="312" spans="1:4" ht="13.5" customHeight="1">
      <c r="A312" s="355" t="s">
        <v>532</v>
      </c>
      <c r="B312" s="355"/>
      <c r="C312" s="355"/>
      <c r="D312" s="355"/>
    </row>
    <row r="313" spans="1:4" s="17" customFormat="1" ht="12.75">
      <c r="A313" s="2">
        <v>1</v>
      </c>
      <c r="B313" s="1" t="s">
        <v>370</v>
      </c>
      <c r="C313" s="61"/>
      <c r="D313" s="334"/>
    </row>
    <row r="314" spans="1:4" s="17" customFormat="1" ht="13.5" customHeight="1">
      <c r="A314" s="340"/>
      <c r="B314" s="249" t="s">
        <v>0</v>
      </c>
      <c r="C314" s="340"/>
      <c r="D314" s="308">
        <f>SUM(D313:D313)</f>
        <v>0</v>
      </c>
    </row>
    <row r="315" spans="1:4" s="17" customFormat="1" ht="13.5" customHeight="1">
      <c r="A315" s="355" t="s">
        <v>586</v>
      </c>
      <c r="B315" s="355"/>
      <c r="C315" s="355"/>
      <c r="D315" s="355"/>
    </row>
    <row r="316" spans="1:4" s="17" customFormat="1" ht="13.5" customHeight="1">
      <c r="A316" s="38">
        <v>1</v>
      </c>
      <c r="B316" s="39" t="s">
        <v>370</v>
      </c>
      <c r="C316" s="38"/>
      <c r="D316" s="307"/>
    </row>
    <row r="317" spans="1:4" s="17" customFormat="1" ht="13.5" customHeight="1">
      <c r="A317" s="340"/>
      <c r="B317" s="249" t="s">
        <v>0</v>
      </c>
      <c r="C317" s="340"/>
      <c r="D317" s="308">
        <f>SUM(D316:D316)</f>
        <v>0</v>
      </c>
    </row>
    <row r="318" spans="1:4" s="17" customFormat="1" ht="13.5" customHeight="1">
      <c r="A318" s="355" t="s">
        <v>591</v>
      </c>
      <c r="B318" s="355"/>
      <c r="C318" s="355"/>
      <c r="D318" s="355"/>
    </row>
    <row r="319" spans="1:4" s="17" customFormat="1" ht="13.5" customHeight="1">
      <c r="A319" s="2">
        <v>1</v>
      </c>
      <c r="B319" s="1" t="s">
        <v>370</v>
      </c>
      <c r="C319" s="2"/>
      <c r="D319" s="324"/>
    </row>
    <row r="320" spans="1:4" s="13" customFormat="1" ht="12.75" customHeight="1">
      <c r="A320" s="340"/>
      <c r="B320" s="249" t="s">
        <v>0</v>
      </c>
      <c r="C320" s="340"/>
      <c r="D320" s="308">
        <f>SUM(D319:D319)</f>
        <v>0</v>
      </c>
    </row>
    <row r="321" spans="1:4" s="13" customFormat="1" ht="12.75" customHeight="1">
      <c r="A321" s="355" t="s">
        <v>622</v>
      </c>
      <c r="B321" s="355"/>
      <c r="C321" s="355"/>
      <c r="D321" s="355"/>
    </row>
    <row r="322" spans="1:4" s="13" customFormat="1" ht="12.75">
      <c r="A322" s="2">
        <v>1</v>
      </c>
      <c r="B322" s="95" t="s">
        <v>611</v>
      </c>
      <c r="C322" s="95">
        <v>2017</v>
      </c>
      <c r="D322" s="307">
        <v>2214</v>
      </c>
    </row>
    <row r="323" spans="1:4" s="13" customFormat="1" ht="12.75">
      <c r="A323" s="2">
        <v>2</v>
      </c>
      <c r="B323" s="95" t="s">
        <v>612</v>
      </c>
      <c r="C323" s="95">
        <v>2017</v>
      </c>
      <c r="D323" s="307">
        <v>1057.8</v>
      </c>
    </row>
    <row r="324" spans="1:4" ht="12.75">
      <c r="A324" s="340"/>
      <c r="B324" s="249" t="s">
        <v>0</v>
      </c>
      <c r="C324" s="340"/>
      <c r="D324" s="308">
        <f>SUM(D322:D323)</f>
        <v>3271.8</v>
      </c>
    </row>
    <row r="325" spans="1:4" ht="12.75">
      <c r="A325" s="355" t="s">
        <v>647</v>
      </c>
      <c r="B325" s="355"/>
      <c r="C325" s="355"/>
      <c r="D325" s="355"/>
    </row>
    <row r="326" spans="1:4" ht="12.75">
      <c r="A326" s="2">
        <v>1</v>
      </c>
      <c r="B326" s="102" t="s">
        <v>645</v>
      </c>
      <c r="C326" s="38">
        <v>2018</v>
      </c>
      <c r="D326" s="307">
        <v>1100</v>
      </c>
    </row>
    <row r="327" spans="1:4" ht="12.75">
      <c r="A327" s="2">
        <v>3</v>
      </c>
      <c r="B327" s="99" t="s">
        <v>646</v>
      </c>
      <c r="C327" s="94">
        <v>2018</v>
      </c>
      <c r="D327" s="335">
        <v>1400</v>
      </c>
    </row>
    <row r="328" spans="1:4" s="18" customFormat="1" ht="12.75">
      <c r="A328" s="340"/>
      <c r="B328" s="249" t="s">
        <v>0</v>
      </c>
      <c r="C328" s="340"/>
      <c r="D328" s="308">
        <f>SUM(D326:D327)</f>
        <v>2500</v>
      </c>
    </row>
    <row r="329" spans="1:4" s="7" customFormat="1" ht="12.75">
      <c r="A329" s="355" t="s">
        <v>683</v>
      </c>
      <c r="B329" s="355"/>
      <c r="C329" s="355"/>
      <c r="D329" s="355"/>
    </row>
    <row r="330" spans="1:4" ht="12.75">
      <c r="A330" s="2">
        <v>1</v>
      </c>
      <c r="B330" s="57" t="s">
        <v>370</v>
      </c>
      <c r="C330" s="58"/>
      <c r="D330" s="336"/>
    </row>
    <row r="331" spans="1:6" s="7" customFormat="1" ht="12.75" customHeight="1">
      <c r="A331" s="340"/>
      <c r="B331" s="249" t="s">
        <v>0</v>
      </c>
      <c r="C331" s="340"/>
      <c r="D331" s="310">
        <f>SUM(D330:D330)</f>
        <v>0</v>
      </c>
      <c r="F331" s="14"/>
    </row>
    <row r="332" spans="1:6" s="7" customFormat="1" ht="12.75">
      <c r="A332" s="355" t="s">
        <v>926</v>
      </c>
      <c r="B332" s="355"/>
      <c r="C332" s="355"/>
      <c r="D332" s="355"/>
      <c r="F332" s="14"/>
    </row>
    <row r="333" spans="1:6" s="7" customFormat="1" ht="12.75">
      <c r="A333" s="2">
        <v>1</v>
      </c>
      <c r="B333" s="1" t="s">
        <v>370</v>
      </c>
      <c r="C333" s="31"/>
      <c r="D333" s="326"/>
      <c r="F333" s="14"/>
    </row>
    <row r="334" spans="1:4" s="13" customFormat="1" ht="12.75">
      <c r="A334" s="340"/>
      <c r="B334" s="249" t="s">
        <v>0</v>
      </c>
      <c r="C334" s="340"/>
      <c r="D334" s="308">
        <f>SUM(D333:D333)</f>
        <v>0</v>
      </c>
    </row>
    <row r="335" spans="1:4" s="13" customFormat="1" ht="12.75">
      <c r="A335" s="355" t="s">
        <v>728</v>
      </c>
      <c r="B335" s="355"/>
      <c r="C335" s="355"/>
      <c r="D335" s="355"/>
    </row>
    <row r="336" spans="1:4" s="13" customFormat="1" ht="12.75">
      <c r="A336" s="2">
        <v>1</v>
      </c>
      <c r="B336" s="95" t="s">
        <v>725</v>
      </c>
      <c r="C336" s="38">
        <v>2019</v>
      </c>
      <c r="D336" s="307">
        <v>676</v>
      </c>
    </row>
    <row r="337" spans="1:4" s="13" customFormat="1" ht="12.75">
      <c r="A337" s="2">
        <v>2</v>
      </c>
      <c r="B337" s="95" t="s">
        <v>726</v>
      </c>
      <c r="C337" s="38">
        <v>2019</v>
      </c>
      <c r="D337" s="307">
        <v>1980</v>
      </c>
    </row>
    <row r="338" spans="1:4" s="13" customFormat="1" ht="12.75">
      <c r="A338" s="2">
        <v>3</v>
      </c>
      <c r="B338" s="95" t="s">
        <v>727</v>
      </c>
      <c r="C338" s="38">
        <v>2019</v>
      </c>
      <c r="D338" s="307">
        <v>1940</v>
      </c>
    </row>
    <row r="339" spans="1:4" s="13" customFormat="1" ht="12.75">
      <c r="A339" s="2">
        <v>4</v>
      </c>
      <c r="B339" s="95" t="s">
        <v>727</v>
      </c>
      <c r="C339" s="38">
        <v>2019</v>
      </c>
      <c r="D339" s="307">
        <v>1940</v>
      </c>
    </row>
    <row r="340" spans="1:4" s="13" customFormat="1" ht="12" customHeight="1">
      <c r="A340" s="340"/>
      <c r="B340" s="249" t="s">
        <v>0</v>
      </c>
      <c r="C340" s="340"/>
      <c r="D340" s="314">
        <f>SUM(D336:D339)</f>
        <v>6536</v>
      </c>
    </row>
    <row r="341" spans="1:4" s="13" customFormat="1" ht="16.5" customHeight="1">
      <c r="A341" s="355" t="s">
        <v>756</v>
      </c>
      <c r="B341" s="355"/>
      <c r="C341" s="355"/>
      <c r="D341" s="355"/>
    </row>
    <row r="342" spans="1:4" s="13" customFormat="1" ht="15.75" customHeight="1">
      <c r="A342" s="2">
        <v>1</v>
      </c>
      <c r="B342" s="175" t="s">
        <v>754</v>
      </c>
      <c r="C342" s="176">
        <v>2016</v>
      </c>
      <c r="D342" s="315">
        <v>1793.34</v>
      </c>
    </row>
    <row r="343" spans="1:4" s="7" customFormat="1" ht="12.75">
      <c r="A343" s="340"/>
      <c r="B343" s="249" t="s">
        <v>0</v>
      </c>
      <c r="C343" s="340"/>
      <c r="D343" s="316">
        <f>SUM(D342:D342)</f>
        <v>1793.34</v>
      </c>
    </row>
    <row r="344" spans="1:4" s="7" customFormat="1" ht="12.75">
      <c r="A344" s="355" t="s">
        <v>915</v>
      </c>
      <c r="B344" s="355"/>
      <c r="C344" s="355"/>
      <c r="D344" s="355"/>
    </row>
    <row r="345" spans="1:4" s="7" customFormat="1" ht="12.75">
      <c r="A345" s="2">
        <v>1</v>
      </c>
      <c r="B345" s="1" t="s">
        <v>370</v>
      </c>
      <c r="C345" s="2"/>
      <c r="D345" s="324"/>
    </row>
    <row r="346" spans="1:4" s="7" customFormat="1" ht="12.75">
      <c r="A346" s="340"/>
      <c r="B346" s="249" t="s">
        <v>0</v>
      </c>
      <c r="C346" s="340"/>
      <c r="D346" s="316">
        <f>SUM(D345:D345)</f>
        <v>0</v>
      </c>
    </row>
    <row r="347" spans="1:4" s="7" customFormat="1" ht="12.75">
      <c r="A347" s="355" t="s">
        <v>781</v>
      </c>
      <c r="B347" s="355"/>
      <c r="C347" s="355"/>
      <c r="D347" s="355"/>
    </row>
    <row r="348" spans="1:4" s="7" customFormat="1" ht="12.75">
      <c r="A348" s="2">
        <v>1</v>
      </c>
      <c r="B348" s="1" t="s">
        <v>370</v>
      </c>
      <c r="C348" s="2"/>
      <c r="D348" s="324"/>
    </row>
    <row r="349" spans="1:4" s="7" customFormat="1" ht="12.75">
      <c r="A349" s="340"/>
      <c r="B349" s="249" t="s">
        <v>0</v>
      </c>
      <c r="C349" s="340"/>
      <c r="D349" s="316">
        <f>SUM(D348:D348)</f>
        <v>0</v>
      </c>
    </row>
    <row r="350" spans="1:4" s="7" customFormat="1" ht="12.75">
      <c r="A350" s="355" t="s">
        <v>794</v>
      </c>
      <c r="B350" s="355"/>
      <c r="C350" s="355"/>
      <c r="D350" s="355"/>
    </row>
    <row r="351" spans="1:4" s="7" customFormat="1" ht="12.75">
      <c r="A351" s="2">
        <v>1</v>
      </c>
      <c r="B351" s="1" t="s">
        <v>370</v>
      </c>
      <c r="C351" s="2"/>
      <c r="D351" s="309"/>
    </row>
    <row r="352" spans="1:4" s="7" customFormat="1" ht="12.75">
      <c r="A352" s="340"/>
      <c r="B352" s="249" t="s">
        <v>0</v>
      </c>
      <c r="C352" s="340"/>
      <c r="D352" s="316">
        <f>SUM(D351:D351)</f>
        <v>0</v>
      </c>
    </row>
    <row r="353" spans="1:4" s="7" customFormat="1" ht="12.75">
      <c r="A353" s="169"/>
      <c r="B353" s="169"/>
      <c r="C353" s="170"/>
      <c r="D353" s="331"/>
    </row>
    <row r="354" spans="1:4" s="13" customFormat="1" ht="12.75">
      <c r="A354" s="22"/>
      <c r="B354" s="22"/>
      <c r="C354" s="23"/>
      <c r="D354" s="332"/>
    </row>
    <row r="355" spans="1:4" s="13" customFormat="1" ht="12.75">
      <c r="A355" s="22"/>
      <c r="B355" s="378" t="s">
        <v>38</v>
      </c>
      <c r="C355" s="378"/>
      <c r="D355" s="337">
        <f>SUM(D151,D144,D140,D133,D128,D109,D76,D64,D58,D52,D48,D45,D39)</f>
        <v>1394406.16</v>
      </c>
    </row>
    <row r="356" spans="1:4" s="13" customFormat="1" ht="12.75">
      <c r="A356" s="22"/>
      <c r="B356" s="378" t="s">
        <v>39</v>
      </c>
      <c r="C356" s="378"/>
      <c r="D356" s="337">
        <f>SUM(D303,D296,D283,D273,D247,D228,D215,D205,D197,D186,D183,D180,D165)</f>
        <v>376654.63</v>
      </c>
    </row>
    <row r="357" spans="1:4" s="13" customFormat="1" ht="12.75">
      <c r="A357" s="22"/>
      <c r="B357" s="378" t="s">
        <v>40</v>
      </c>
      <c r="C357" s="378"/>
      <c r="D357" s="337">
        <f>SUM(D343,D340,D328,D324)</f>
        <v>14101.14</v>
      </c>
    </row>
    <row r="358" spans="1:4" s="13" customFormat="1" ht="12.75">
      <c r="A358" s="22"/>
      <c r="B358" s="22"/>
      <c r="C358" s="20" t="s">
        <v>932</v>
      </c>
      <c r="D358" s="341">
        <f>SUM(D355:D357)</f>
        <v>1785161.93</v>
      </c>
    </row>
    <row r="359" spans="1:4" s="13" customFormat="1" ht="12.75">
      <c r="A359" s="22"/>
      <c r="B359" s="22"/>
      <c r="C359" s="23"/>
      <c r="D359" s="332"/>
    </row>
    <row r="360" spans="1:4" s="13" customFormat="1" ht="12.75">
      <c r="A360" s="22"/>
      <c r="B360" s="22"/>
      <c r="C360" s="23"/>
      <c r="D360" s="332"/>
    </row>
    <row r="361" spans="1:4" s="13" customFormat="1" ht="12.75">
      <c r="A361" s="22"/>
      <c r="B361" s="22"/>
      <c r="C361" s="23"/>
      <c r="D361" s="332"/>
    </row>
    <row r="362" spans="1:4" s="13" customFormat="1" ht="12.75">
      <c r="A362" s="22"/>
      <c r="B362" t="s">
        <v>93</v>
      </c>
      <c r="C362" s="23"/>
      <c r="D362" s="332"/>
    </row>
    <row r="363" spans="1:4" s="13" customFormat="1" ht="12.75">
      <c r="A363" s="22"/>
      <c r="B363" s="22"/>
      <c r="C363" s="23"/>
      <c r="D363" s="332"/>
    </row>
    <row r="364" spans="1:4" s="13" customFormat="1" ht="12.75">
      <c r="A364" s="22"/>
      <c r="B364" s="22"/>
      <c r="C364" s="23"/>
      <c r="D364" s="332"/>
    </row>
    <row r="365" spans="1:4" s="13" customFormat="1" ht="12.75">
      <c r="A365" s="22"/>
      <c r="B365" s="22"/>
      <c r="C365" s="23"/>
      <c r="D365" s="332"/>
    </row>
    <row r="366" spans="1:4" s="13" customFormat="1" ht="12.75">
      <c r="A366" s="22"/>
      <c r="B366" s="22"/>
      <c r="C366" s="23"/>
      <c r="D366" s="332"/>
    </row>
    <row r="367" spans="1:4" s="13" customFormat="1" ht="12.75">
      <c r="A367" s="22"/>
      <c r="B367" s="22"/>
      <c r="C367" s="23"/>
      <c r="D367" s="332"/>
    </row>
    <row r="368" spans="1:4" s="13" customFormat="1" ht="12.75">
      <c r="A368" s="22"/>
      <c r="B368" s="22"/>
      <c r="C368" s="23"/>
      <c r="D368" s="332"/>
    </row>
    <row r="369" spans="1:4" s="13" customFormat="1" ht="12.75">
      <c r="A369" s="22"/>
      <c r="B369" s="22"/>
      <c r="C369" s="23"/>
      <c r="D369" s="332"/>
    </row>
    <row r="370" spans="1:4" s="13" customFormat="1" ht="12.75">
      <c r="A370" s="22"/>
      <c r="B370" s="22"/>
      <c r="C370" s="23"/>
      <c r="D370" s="332"/>
    </row>
    <row r="371" spans="1:4" s="13" customFormat="1" ht="12.75">
      <c r="A371" s="22"/>
      <c r="B371" s="22"/>
      <c r="C371" s="23"/>
      <c r="D371" s="332"/>
    </row>
    <row r="372" spans="1:4" s="13" customFormat="1" ht="12.75">
      <c r="A372" s="22"/>
      <c r="B372" s="22"/>
      <c r="C372" s="23"/>
      <c r="D372" s="332"/>
    </row>
    <row r="373" spans="1:4" s="13" customFormat="1" ht="12.75">
      <c r="A373" s="22"/>
      <c r="B373" s="22"/>
      <c r="C373" s="23"/>
      <c r="D373" s="332"/>
    </row>
    <row r="374" spans="1:4" s="13" customFormat="1" ht="14.25" customHeight="1">
      <c r="A374" s="22"/>
      <c r="B374" s="22"/>
      <c r="C374" s="23"/>
      <c r="D374" s="332"/>
    </row>
    <row r="375" spans="1:4" ht="12.75">
      <c r="A375" s="22"/>
      <c r="C375" s="23"/>
      <c r="D375" s="332"/>
    </row>
    <row r="376" spans="1:4" s="17" customFormat="1" ht="12.75">
      <c r="A376" s="22"/>
      <c r="B376" s="22"/>
      <c r="C376" s="23"/>
      <c r="D376" s="332"/>
    </row>
    <row r="377" spans="1:4" s="17" customFormat="1" ht="12.75">
      <c r="A377" s="22"/>
      <c r="B377" s="22"/>
      <c r="C377" s="23"/>
      <c r="D377" s="332"/>
    </row>
    <row r="378" spans="1:4" s="17" customFormat="1" ht="18" customHeight="1">
      <c r="A378" s="22"/>
      <c r="B378" s="22"/>
      <c r="C378" s="23"/>
      <c r="D378" s="332"/>
    </row>
    <row r="379" spans="1:4" ht="12.75">
      <c r="A379" s="22"/>
      <c r="C379" s="23"/>
      <c r="D379" s="332"/>
    </row>
    <row r="380" spans="1:4" s="7" customFormat="1" ht="12.75">
      <c r="A380" s="22"/>
      <c r="B380" s="22"/>
      <c r="C380" s="23"/>
      <c r="D380" s="332"/>
    </row>
    <row r="381" spans="1:4" s="7" customFormat="1" ht="12.75">
      <c r="A381" s="22"/>
      <c r="B381" s="22"/>
      <c r="C381" s="23"/>
      <c r="D381" s="332"/>
    </row>
    <row r="382" spans="1:4" ht="12.75">
      <c r="A382" s="22"/>
      <c r="C382" s="23"/>
      <c r="D382" s="332"/>
    </row>
    <row r="383" spans="1:4" s="13" customFormat="1" ht="12.75">
      <c r="A383" s="22"/>
      <c r="B383" s="22"/>
      <c r="C383" s="23"/>
      <c r="D383" s="332"/>
    </row>
    <row r="384" spans="1:4" s="13" customFormat="1" ht="12.75">
      <c r="A384" s="22"/>
      <c r="B384" s="22"/>
      <c r="C384" s="23"/>
      <c r="D384" s="332"/>
    </row>
    <row r="385" spans="1:4" s="13" customFormat="1" ht="12.75">
      <c r="A385" s="22"/>
      <c r="B385" s="22"/>
      <c r="C385" s="23"/>
      <c r="D385" s="332"/>
    </row>
    <row r="386" spans="1:4" s="13" customFormat="1" ht="12.75">
      <c r="A386" s="22"/>
      <c r="B386" s="22"/>
      <c r="C386" s="23"/>
      <c r="D386" s="332"/>
    </row>
    <row r="387" spans="1:4" s="13" customFormat="1" ht="12.75">
      <c r="A387" s="22"/>
      <c r="B387" s="22"/>
      <c r="C387" s="23"/>
      <c r="D387" s="332"/>
    </row>
    <row r="388" spans="1:4" s="13" customFormat="1" ht="12.75">
      <c r="A388" s="22"/>
      <c r="B388" s="22"/>
      <c r="C388" s="23"/>
      <c r="D388" s="332"/>
    </row>
    <row r="389" spans="1:4" s="13" customFormat="1" ht="12.75">
      <c r="A389" s="22"/>
      <c r="B389" s="22"/>
      <c r="C389" s="23"/>
      <c r="D389" s="332"/>
    </row>
    <row r="390" spans="1:4" s="13" customFormat="1" ht="12.75">
      <c r="A390" s="22"/>
      <c r="B390" s="22"/>
      <c r="C390" s="23"/>
      <c r="D390" s="332"/>
    </row>
    <row r="391" spans="1:4" s="13" customFormat="1" ht="12.75">
      <c r="A391" s="22"/>
      <c r="B391" s="22"/>
      <c r="C391" s="23"/>
      <c r="D391" s="332"/>
    </row>
    <row r="392" spans="1:4" s="13" customFormat="1" ht="12.75">
      <c r="A392" s="22"/>
      <c r="B392" s="22"/>
      <c r="C392" s="23"/>
      <c r="D392" s="332"/>
    </row>
    <row r="393" spans="1:4" s="7" customFormat="1" ht="12.75">
      <c r="A393" s="22"/>
      <c r="B393" s="22"/>
      <c r="C393" s="23"/>
      <c r="D393" s="332"/>
    </row>
    <row r="394" spans="1:4" ht="12.75">
      <c r="A394" s="22"/>
      <c r="C394" s="23"/>
      <c r="D394" s="332"/>
    </row>
    <row r="395" spans="1:4" ht="12.75">
      <c r="A395" s="22"/>
      <c r="C395" s="23"/>
      <c r="D395" s="332"/>
    </row>
    <row r="396" spans="1:4" ht="12.75">
      <c r="A396" s="22"/>
      <c r="C396" s="23"/>
      <c r="D396" s="332"/>
    </row>
    <row r="397" spans="1:4" ht="12.75">
      <c r="A397" s="22"/>
      <c r="C397" s="23"/>
      <c r="D397" s="332"/>
    </row>
    <row r="398" spans="1:4" ht="12.75">
      <c r="A398" s="22"/>
      <c r="C398" s="23"/>
      <c r="D398" s="332"/>
    </row>
    <row r="399" spans="1:4" ht="12.75">
      <c r="A399" s="22"/>
      <c r="C399" s="23"/>
      <c r="D399" s="332"/>
    </row>
    <row r="400" spans="1:4" ht="12.75">
      <c r="A400" s="22"/>
      <c r="C400" s="23"/>
      <c r="D400" s="332"/>
    </row>
    <row r="401" spans="1:4" ht="12.75">
      <c r="A401" s="22"/>
      <c r="C401" s="23"/>
      <c r="D401" s="332"/>
    </row>
    <row r="402" spans="1:4" ht="12.75">
      <c r="A402" s="22"/>
      <c r="C402" s="23"/>
      <c r="D402" s="332"/>
    </row>
    <row r="403" spans="1:4" ht="12.75">
      <c r="A403" s="22"/>
      <c r="C403" s="23"/>
      <c r="D403" s="332"/>
    </row>
    <row r="404" spans="1:4" ht="12.75">
      <c r="A404" s="22"/>
      <c r="C404" s="23"/>
      <c r="D404" s="332"/>
    </row>
    <row r="405" spans="1:4" ht="12.75">
      <c r="A405" s="22"/>
      <c r="C405" s="23"/>
      <c r="D405" s="332"/>
    </row>
    <row r="406" spans="1:4" ht="14.25" customHeight="1">
      <c r="A406" s="22"/>
      <c r="C406" s="23"/>
      <c r="D406" s="332"/>
    </row>
    <row r="407" spans="1:4" ht="12.75">
      <c r="A407" s="22"/>
      <c r="C407" s="23"/>
      <c r="D407" s="332"/>
    </row>
    <row r="408" spans="1:4" ht="12.75">
      <c r="A408" s="22"/>
      <c r="C408" s="23"/>
      <c r="D408" s="332"/>
    </row>
    <row r="409" spans="1:4" ht="14.25" customHeight="1">
      <c r="A409" s="22"/>
      <c r="C409" s="23"/>
      <c r="D409" s="332"/>
    </row>
    <row r="410" spans="1:4" ht="12.75">
      <c r="A410" s="22"/>
      <c r="C410" s="23"/>
      <c r="D410" s="332"/>
    </row>
    <row r="411" spans="1:4" s="7" customFormat="1" ht="12.75">
      <c r="A411" s="22"/>
      <c r="B411" s="22"/>
      <c r="C411" s="23"/>
      <c r="D411" s="332"/>
    </row>
    <row r="412" spans="1:4" s="7" customFormat="1" ht="12.75">
      <c r="A412" s="22"/>
      <c r="B412" s="22"/>
      <c r="C412" s="23"/>
      <c r="D412" s="332"/>
    </row>
    <row r="413" spans="1:4" s="7" customFormat="1" ht="12.75">
      <c r="A413" s="22"/>
      <c r="B413" s="22"/>
      <c r="C413" s="23"/>
      <c r="D413" s="332"/>
    </row>
    <row r="414" spans="1:4" s="7" customFormat="1" ht="12.75">
      <c r="A414" s="22"/>
      <c r="B414" s="22"/>
      <c r="C414" s="23"/>
      <c r="D414" s="332"/>
    </row>
    <row r="415" spans="1:4" s="7" customFormat="1" ht="12.75">
      <c r="A415" s="22"/>
      <c r="B415" s="22"/>
      <c r="C415" s="23"/>
      <c r="D415" s="332"/>
    </row>
    <row r="416" spans="1:4" s="7" customFormat="1" ht="12.75">
      <c r="A416" s="22"/>
      <c r="B416" s="22"/>
      <c r="C416" s="23"/>
      <c r="D416" s="332"/>
    </row>
    <row r="417" spans="1:4" s="7" customFormat="1" ht="12.75">
      <c r="A417" s="22"/>
      <c r="B417" s="22"/>
      <c r="C417" s="23"/>
      <c r="D417" s="332"/>
    </row>
    <row r="418" spans="1:4" ht="12.75" customHeight="1">
      <c r="A418" s="22"/>
      <c r="C418" s="23"/>
      <c r="D418" s="332"/>
    </row>
    <row r="419" spans="1:4" s="13" customFormat="1" ht="12.75">
      <c r="A419" s="22"/>
      <c r="B419" s="22"/>
      <c r="C419" s="23"/>
      <c r="D419" s="332"/>
    </row>
    <row r="420" spans="1:4" s="13" customFormat="1" ht="12.75">
      <c r="A420" s="22"/>
      <c r="B420" s="22"/>
      <c r="C420" s="23"/>
      <c r="D420" s="332"/>
    </row>
    <row r="421" spans="1:4" s="13" customFormat="1" ht="12.75">
      <c r="A421" s="22"/>
      <c r="B421" s="22"/>
      <c r="C421" s="23"/>
      <c r="D421" s="332"/>
    </row>
    <row r="422" spans="1:4" s="13" customFormat="1" ht="12.75">
      <c r="A422" s="22"/>
      <c r="B422" s="22"/>
      <c r="C422" s="23"/>
      <c r="D422" s="332"/>
    </row>
    <row r="423" spans="1:4" s="13" customFormat="1" ht="12.75">
      <c r="A423" s="22"/>
      <c r="B423" s="22"/>
      <c r="C423" s="23"/>
      <c r="D423" s="332"/>
    </row>
    <row r="424" spans="1:4" s="13" customFormat="1" ht="12.75">
      <c r="A424" s="22"/>
      <c r="B424" s="22"/>
      <c r="C424" s="23"/>
      <c r="D424" s="332"/>
    </row>
    <row r="425" spans="1:4" s="13" customFormat="1" ht="12.75">
      <c r="A425" s="22"/>
      <c r="B425" s="22"/>
      <c r="C425" s="23"/>
      <c r="D425" s="332"/>
    </row>
    <row r="426" spans="1:4" s="13" customFormat="1" ht="18" customHeight="1">
      <c r="A426" s="22"/>
      <c r="B426" s="22"/>
      <c r="C426" s="23"/>
      <c r="D426" s="332"/>
    </row>
    <row r="427" spans="1:4" ht="12.75">
      <c r="A427" s="22"/>
      <c r="C427" s="23"/>
      <c r="D427" s="332"/>
    </row>
    <row r="428" spans="1:4" s="7" customFormat="1" ht="12.75">
      <c r="A428" s="22"/>
      <c r="B428" s="22"/>
      <c r="C428" s="23"/>
      <c r="D428" s="332"/>
    </row>
    <row r="429" spans="1:4" s="7" customFormat="1" ht="12.75">
      <c r="A429" s="22"/>
      <c r="B429" s="22"/>
      <c r="C429" s="23"/>
      <c r="D429" s="332"/>
    </row>
    <row r="430" spans="1:4" s="7" customFormat="1" ht="12.75">
      <c r="A430" s="22"/>
      <c r="B430" s="22"/>
      <c r="C430" s="23"/>
      <c r="D430" s="332"/>
    </row>
    <row r="431" spans="1:4" ht="12.75" customHeight="1">
      <c r="A431" s="22"/>
      <c r="C431" s="23"/>
      <c r="D431" s="332"/>
    </row>
    <row r="432" spans="1:4" s="7" customFormat="1" ht="12.75">
      <c r="A432" s="22"/>
      <c r="B432" s="22"/>
      <c r="C432" s="23"/>
      <c r="D432" s="332"/>
    </row>
    <row r="433" spans="1:4" s="7" customFormat="1" ht="12.75">
      <c r="A433" s="22"/>
      <c r="B433" s="22"/>
      <c r="C433" s="23"/>
      <c r="D433" s="332"/>
    </row>
    <row r="434" spans="1:4" s="7" customFormat="1" ht="12.75">
      <c r="A434" s="22"/>
      <c r="B434" s="22"/>
      <c r="C434" s="23"/>
      <c r="D434" s="332"/>
    </row>
    <row r="435" spans="1:4" s="7" customFormat="1" ht="12.75">
      <c r="A435" s="22"/>
      <c r="B435" s="22"/>
      <c r="C435" s="23"/>
      <c r="D435" s="332"/>
    </row>
    <row r="436" spans="1:4" s="7" customFormat="1" ht="12.75">
      <c r="A436" s="22"/>
      <c r="B436" s="22"/>
      <c r="C436" s="23"/>
      <c r="D436" s="332"/>
    </row>
    <row r="437" spans="1:4" s="7" customFormat="1" ht="12.75">
      <c r="A437" s="22"/>
      <c r="B437" s="22"/>
      <c r="C437" s="23"/>
      <c r="D437" s="332"/>
    </row>
    <row r="438" spans="1:4" ht="12.75">
      <c r="A438" s="22"/>
      <c r="C438" s="23"/>
      <c r="D438" s="332"/>
    </row>
    <row r="439" spans="1:4" ht="12.75">
      <c r="A439" s="22"/>
      <c r="C439" s="23"/>
      <c r="D439" s="332"/>
    </row>
    <row r="440" spans="1:4" ht="12.75">
      <c r="A440" s="22"/>
      <c r="C440" s="23"/>
      <c r="D440" s="332"/>
    </row>
    <row r="441" spans="1:4" ht="14.25" customHeight="1">
      <c r="A441" s="22"/>
      <c r="C441" s="23"/>
      <c r="D441" s="332"/>
    </row>
    <row r="442" spans="1:4" ht="12.75">
      <c r="A442" s="22"/>
      <c r="C442" s="23"/>
      <c r="D442" s="332"/>
    </row>
    <row r="443" spans="1:4" ht="12.75">
      <c r="A443" s="22"/>
      <c r="C443" s="23"/>
      <c r="D443" s="332"/>
    </row>
    <row r="444" spans="1:4" ht="12.75">
      <c r="A444" s="22"/>
      <c r="C444" s="23"/>
      <c r="D444" s="332"/>
    </row>
    <row r="445" spans="1:4" ht="12.75">
      <c r="A445" s="22"/>
      <c r="C445" s="23"/>
      <c r="D445" s="332"/>
    </row>
    <row r="446" spans="1:4" ht="12.75">
      <c r="A446" s="22"/>
      <c r="C446" s="23"/>
      <c r="D446" s="332"/>
    </row>
    <row r="447" spans="1:4" ht="12.75">
      <c r="A447" s="22"/>
      <c r="C447" s="23"/>
      <c r="D447" s="332"/>
    </row>
    <row r="448" spans="1:4" ht="12.75">
      <c r="A448" s="22"/>
      <c r="C448" s="23"/>
      <c r="D448" s="332"/>
    </row>
    <row r="449" spans="1:4" ht="12.75">
      <c r="A449" s="22"/>
      <c r="C449" s="23"/>
      <c r="D449" s="332"/>
    </row>
    <row r="450" spans="1:4" ht="12.75">
      <c r="A450" s="22"/>
      <c r="C450" s="23"/>
      <c r="D450" s="332"/>
    </row>
    <row r="451" spans="1:4" ht="12.75">
      <c r="A451" s="22"/>
      <c r="C451" s="23"/>
      <c r="D451" s="332"/>
    </row>
    <row r="452" spans="1:4" ht="12.75">
      <c r="A452" s="22"/>
      <c r="C452" s="23"/>
      <c r="D452" s="332"/>
    </row>
    <row r="453" spans="1:4" ht="12.75">
      <c r="A453" s="22"/>
      <c r="C453" s="23"/>
      <c r="D453" s="332"/>
    </row>
    <row r="454" spans="1:4" ht="12.75">
      <c r="A454" s="22"/>
      <c r="C454" s="23"/>
      <c r="D454" s="332"/>
    </row>
    <row r="455" spans="1:4" ht="12.75">
      <c r="A455" s="22"/>
      <c r="C455" s="23"/>
      <c r="D455" s="332"/>
    </row>
    <row r="456" spans="1:4" ht="12.75">
      <c r="A456" s="22"/>
      <c r="C456" s="23"/>
      <c r="D456" s="332"/>
    </row>
    <row r="457" spans="1:4" ht="12.75">
      <c r="A457" s="22"/>
      <c r="C457" s="23"/>
      <c r="D457" s="332"/>
    </row>
    <row r="458" spans="1:4" ht="12.75">
      <c r="A458" s="22"/>
      <c r="C458" s="23"/>
      <c r="D458" s="332"/>
    </row>
    <row r="459" spans="1:4" ht="12.75">
      <c r="A459" s="22"/>
      <c r="C459" s="23"/>
      <c r="D459" s="332"/>
    </row>
    <row r="460" spans="1:4" ht="12.75">
      <c r="A460" s="22"/>
      <c r="C460" s="23"/>
      <c r="D460" s="332"/>
    </row>
    <row r="461" spans="1:4" ht="12.75">
      <c r="A461" s="22"/>
      <c r="C461" s="23"/>
      <c r="D461" s="332"/>
    </row>
    <row r="462" spans="1:4" ht="12.75">
      <c r="A462" s="22"/>
      <c r="C462" s="23"/>
      <c r="D462" s="332"/>
    </row>
    <row r="463" spans="1:4" ht="12.75">
      <c r="A463" s="22"/>
      <c r="C463" s="23"/>
      <c r="D463" s="332"/>
    </row>
    <row r="464" spans="1:4" ht="12.75">
      <c r="A464" s="22"/>
      <c r="C464" s="23"/>
      <c r="D464" s="332"/>
    </row>
    <row r="465" spans="1:4" ht="12.75">
      <c r="A465" s="22"/>
      <c r="C465" s="23"/>
      <c r="D465" s="332"/>
    </row>
    <row r="466" spans="1:4" ht="12.75">
      <c r="A466" s="22"/>
      <c r="C466" s="23"/>
      <c r="D466" s="332"/>
    </row>
    <row r="467" spans="1:4" ht="12.75">
      <c r="A467" s="22"/>
      <c r="C467" s="23"/>
      <c r="D467" s="332"/>
    </row>
    <row r="468" spans="1:4" ht="12.75">
      <c r="A468" s="22"/>
      <c r="C468" s="23"/>
      <c r="D468" s="332"/>
    </row>
    <row r="469" spans="1:4" ht="12.75">
      <c r="A469" s="22"/>
      <c r="C469" s="23"/>
      <c r="D469" s="332"/>
    </row>
    <row r="470" spans="1:4" ht="12.75">
      <c r="A470" s="22"/>
      <c r="C470" s="23"/>
      <c r="D470" s="332"/>
    </row>
    <row r="471" spans="1:4" ht="12.75">
      <c r="A471" s="22"/>
      <c r="C471" s="23"/>
      <c r="D471" s="332"/>
    </row>
    <row r="472" spans="1:4" ht="12.75">
      <c r="A472" s="22"/>
      <c r="C472" s="23"/>
      <c r="D472" s="332"/>
    </row>
    <row r="473" spans="1:4" ht="12.75">
      <c r="A473" s="22"/>
      <c r="C473" s="23"/>
      <c r="D473" s="332"/>
    </row>
    <row r="474" spans="1:4" s="13" customFormat="1" ht="12.75">
      <c r="A474" s="22"/>
      <c r="B474" s="22"/>
      <c r="C474" s="23"/>
      <c r="D474" s="332"/>
    </row>
    <row r="475" spans="1:4" s="13" customFormat="1" ht="12.75">
      <c r="A475" s="22"/>
      <c r="B475" s="22"/>
      <c r="C475" s="23"/>
      <c r="D475" s="332"/>
    </row>
    <row r="476" spans="1:4" s="13" customFormat="1" ht="12.75">
      <c r="A476" s="22"/>
      <c r="B476" s="22"/>
      <c r="C476" s="23"/>
      <c r="D476" s="332"/>
    </row>
    <row r="477" spans="1:4" s="13" customFormat="1" ht="12.75">
      <c r="A477" s="22"/>
      <c r="B477" s="22"/>
      <c r="C477" s="23"/>
      <c r="D477" s="332"/>
    </row>
    <row r="478" spans="1:4" s="13" customFormat="1" ht="12.75">
      <c r="A478" s="22"/>
      <c r="B478" s="22"/>
      <c r="C478" s="23"/>
      <c r="D478" s="332"/>
    </row>
    <row r="479" spans="1:4" s="13" customFormat="1" ht="12.75">
      <c r="A479" s="22"/>
      <c r="B479" s="22"/>
      <c r="C479" s="23"/>
      <c r="D479" s="332"/>
    </row>
    <row r="480" spans="1:4" s="13" customFormat="1" ht="12.75">
      <c r="A480" s="22"/>
      <c r="B480" s="22"/>
      <c r="C480" s="23"/>
      <c r="D480" s="332"/>
    </row>
    <row r="481" spans="1:4" s="13" customFormat="1" ht="12.75">
      <c r="A481" s="22"/>
      <c r="B481" s="22"/>
      <c r="C481" s="23"/>
      <c r="D481" s="332"/>
    </row>
    <row r="482" spans="1:4" s="13" customFormat="1" ht="12.75">
      <c r="A482" s="22"/>
      <c r="B482" s="22"/>
      <c r="C482" s="23"/>
      <c r="D482" s="332"/>
    </row>
    <row r="483" spans="1:4" s="13" customFormat="1" ht="12.75">
      <c r="A483" s="22"/>
      <c r="B483" s="22"/>
      <c r="C483" s="23"/>
      <c r="D483" s="332"/>
    </row>
    <row r="484" spans="1:4" s="13" customFormat="1" ht="12.75">
      <c r="A484" s="22"/>
      <c r="B484" s="22"/>
      <c r="C484" s="23"/>
      <c r="D484" s="332"/>
    </row>
    <row r="485" spans="1:4" s="13" customFormat="1" ht="12.75">
      <c r="A485" s="22"/>
      <c r="B485" s="22"/>
      <c r="C485" s="23"/>
      <c r="D485" s="332"/>
    </row>
    <row r="486" spans="1:4" s="13" customFormat="1" ht="12.75">
      <c r="A486" s="22"/>
      <c r="B486" s="22"/>
      <c r="C486" s="23"/>
      <c r="D486" s="332"/>
    </row>
    <row r="487" spans="1:4" s="13" customFormat="1" ht="12.75">
      <c r="A487" s="22"/>
      <c r="B487" s="22"/>
      <c r="C487" s="23"/>
      <c r="D487" s="332"/>
    </row>
    <row r="488" spans="1:4" s="13" customFormat="1" ht="12.75">
      <c r="A488" s="22"/>
      <c r="B488" s="22"/>
      <c r="C488" s="23"/>
      <c r="D488" s="332"/>
    </row>
    <row r="489" spans="1:4" s="13" customFormat="1" ht="12.75">
      <c r="A489" s="22"/>
      <c r="B489" s="22"/>
      <c r="C489" s="23"/>
      <c r="D489" s="332"/>
    </row>
    <row r="490" spans="1:4" s="13" customFormat="1" ht="12.75">
      <c r="A490" s="22"/>
      <c r="B490" s="22"/>
      <c r="C490" s="23"/>
      <c r="D490" s="332"/>
    </row>
    <row r="491" spans="1:4" s="13" customFormat="1" ht="12.75">
      <c r="A491" s="22"/>
      <c r="B491" s="22"/>
      <c r="C491" s="23"/>
      <c r="D491" s="332"/>
    </row>
    <row r="492" spans="1:4" s="13" customFormat="1" ht="12.75">
      <c r="A492" s="22"/>
      <c r="B492" s="22"/>
      <c r="C492" s="23"/>
      <c r="D492" s="332"/>
    </row>
    <row r="493" spans="1:4" s="13" customFormat="1" ht="12.75">
      <c r="A493" s="22"/>
      <c r="B493" s="22"/>
      <c r="C493" s="23"/>
      <c r="D493" s="332"/>
    </row>
    <row r="494" spans="1:4" s="13" customFormat="1" ht="12.75">
      <c r="A494" s="22"/>
      <c r="B494" s="22"/>
      <c r="C494" s="23"/>
      <c r="D494" s="332"/>
    </row>
    <row r="495" spans="1:4" s="13" customFormat="1" ht="12.75">
      <c r="A495" s="22"/>
      <c r="B495" s="22"/>
      <c r="C495" s="23"/>
      <c r="D495" s="332"/>
    </row>
    <row r="496" spans="1:4" s="13" customFormat="1" ht="12.75">
      <c r="A496" s="22"/>
      <c r="B496" s="22"/>
      <c r="C496" s="23"/>
      <c r="D496" s="332"/>
    </row>
    <row r="497" spans="1:4" s="13" customFormat="1" ht="12.75">
      <c r="A497" s="22"/>
      <c r="B497" s="22"/>
      <c r="C497" s="23"/>
      <c r="D497" s="332"/>
    </row>
    <row r="498" spans="1:4" s="13" customFormat="1" ht="12.75">
      <c r="A498" s="22"/>
      <c r="B498" s="22"/>
      <c r="C498" s="23"/>
      <c r="D498" s="332"/>
    </row>
    <row r="499" spans="1:4" s="13" customFormat="1" ht="12.75">
      <c r="A499" s="22"/>
      <c r="B499" s="22"/>
      <c r="C499" s="23"/>
      <c r="D499" s="332"/>
    </row>
    <row r="500" spans="1:4" s="13" customFormat="1" ht="12.75">
      <c r="A500" s="22"/>
      <c r="B500" s="22"/>
      <c r="C500" s="23"/>
      <c r="D500" s="332"/>
    </row>
    <row r="501" spans="1:4" s="13" customFormat="1" ht="12.75">
      <c r="A501" s="22"/>
      <c r="B501" s="22"/>
      <c r="C501" s="23"/>
      <c r="D501" s="332"/>
    </row>
    <row r="502" spans="1:4" s="13" customFormat="1" ht="18" customHeight="1">
      <c r="A502" s="22"/>
      <c r="B502" s="22"/>
      <c r="C502" s="23"/>
      <c r="D502" s="332"/>
    </row>
    <row r="503" spans="1:4" ht="12.75">
      <c r="A503" s="22"/>
      <c r="C503" s="23"/>
      <c r="D503" s="332"/>
    </row>
    <row r="504" spans="1:4" s="13" customFormat="1" ht="12.75">
      <c r="A504" s="22"/>
      <c r="B504" s="22"/>
      <c r="C504" s="23"/>
      <c r="D504" s="332"/>
    </row>
    <row r="505" spans="1:4" s="13" customFormat="1" ht="12.75">
      <c r="A505" s="22"/>
      <c r="B505" s="22"/>
      <c r="C505" s="23"/>
      <c r="D505" s="332"/>
    </row>
    <row r="506" spans="1:4" s="13" customFormat="1" ht="12.75">
      <c r="A506" s="22"/>
      <c r="B506" s="22"/>
      <c r="C506" s="23"/>
      <c r="D506" s="332"/>
    </row>
    <row r="507" spans="1:4" s="13" customFormat="1" ht="18" customHeight="1">
      <c r="A507" s="22"/>
      <c r="B507" s="22"/>
      <c r="C507" s="23"/>
      <c r="D507" s="332"/>
    </row>
    <row r="508" spans="1:4" ht="12.75">
      <c r="A508" s="22"/>
      <c r="C508" s="23"/>
      <c r="D508" s="332"/>
    </row>
    <row r="509" spans="1:4" ht="14.25" customHeight="1">
      <c r="A509" s="22"/>
      <c r="C509" s="23"/>
      <c r="D509" s="332"/>
    </row>
    <row r="510" spans="1:4" ht="14.25" customHeight="1">
      <c r="A510" s="22"/>
      <c r="C510" s="23"/>
      <c r="D510" s="332"/>
    </row>
    <row r="511" spans="1:4" ht="14.25" customHeight="1">
      <c r="A511" s="22"/>
      <c r="C511" s="23"/>
      <c r="D511" s="332"/>
    </row>
    <row r="512" spans="1:4" ht="12.75">
      <c r="A512" s="22"/>
      <c r="C512" s="23"/>
      <c r="D512" s="332"/>
    </row>
    <row r="513" spans="1:4" ht="14.25" customHeight="1">
      <c r="A513" s="22"/>
      <c r="C513" s="23"/>
      <c r="D513" s="332"/>
    </row>
    <row r="514" spans="1:4" ht="12.75">
      <c r="A514" s="22"/>
      <c r="C514" s="23"/>
      <c r="D514" s="332"/>
    </row>
    <row r="515" spans="1:4" ht="14.25" customHeight="1">
      <c r="A515" s="22"/>
      <c r="C515" s="23"/>
      <c r="D515" s="332"/>
    </row>
    <row r="516" spans="1:4" ht="12.75">
      <c r="A516" s="22"/>
      <c r="C516" s="23"/>
      <c r="D516" s="332"/>
    </row>
    <row r="517" spans="1:4" s="13" customFormat="1" ht="30" customHeight="1">
      <c r="A517" s="22"/>
      <c r="B517" s="22"/>
      <c r="C517" s="23"/>
      <c r="D517" s="332"/>
    </row>
    <row r="518" spans="1:4" s="13" customFormat="1" ht="12.75">
      <c r="A518" s="22"/>
      <c r="B518" s="22"/>
      <c r="C518" s="23"/>
      <c r="D518" s="332"/>
    </row>
    <row r="519" spans="1:4" s="13" customFormat="1" ht="12.75">
      <c r="A519" s="22"/>
      <c r="B519" s="22"/>
      <c r="C519" s="23"/>
      <c r="D519" s="332"/>
    </row>
    <row r="520" spans="1:4" s="13" customFormat="1" ht="12.75">
      <c r="A520" s="22"/>
      <c r="B520" s="22"/>
      <c r="C520" s="23"/>
      <c r="D520" s="332"/>
    </row>
    <row r="521" spans="1:4" s="13" customFormat="1" ht="12.75">
      <c r="A521" s="22"/>
      <c r="B521" s="22"/>
      <c r="C521" s="23"/>
      <c r="D521" s="332"/>
    </row>
    <row r="522" spans="1:4" s="13" customFormat="1" ht="12.75">
      <c r="A522" s="22"/>
      <c r="B522" s="22"/>
      <c r="C522" s="23"/>
      <c r="D522" s="332"/>
    </row>
    <row r="523" spans="1:4" s="13" customFormat="1" ht="12.75">
      <c r="A523" s="22"/>
      <c r="B523" s="22"/>
      <c r="C523" s="23"/>
      <c r="D523" s="332"/>
    </row>
    <row r="524" spans="1:4" s="13" customFormat="1" ht="12.75">
      <c r="A524" s="22"/>
      <c r="B524" s="22"/>
      <c r="C524" s="23"/>
      <c r="D524" s="332"/>
    </row>
    <row r="525" spans="1:4" s="13" customFormat="1" ht="12.75">
      <c r="A525" s="22"/>
      <c r="B525" s="22"/>
      <c r="C525" s="23"/>
      <c r="D525" s="332"/>
    </row>
    <row r="526" spans="1:4" s="13" customFormat="1" ht="12.75">
      <c r="A526" s="22"/>
      <c r="B526" s="22"/>
      <c r="C526" s="23"/>
      <c r="D526" s="332"/>
    </row>
    <row r="527" spans="1:4" s="13" customFormat="1" ht="12.75">
      <c r="A527" s="22"/>
      <c r="B527" s="22"/>
      <c r="C527" s="23"/>
      <c r="D527" s="332"/>
    </row>
    <row r="528" spans="1:4" s="13" customFormat="1" ht="12.75">
      <c r="A528" s="22"/>
      <c r="B528" s="22"/>
      <c r="C528" s="23"/>
      <c r="D528" s="332"/>
    </row>
    <row r="529" spans="1:4" s="13" customFormat="1" ht="12.75">
      <c r="A529" s="22"/>
      <c r="B529" s="22"/>
      <c r="C529" s="23"/>
      <c r="D529" s="332"/>
    </row>
    <row r="530" spans="1:4" s="13" customFormat="1" ht="12.75">
      <c r="A530" s="22"/>
      <c r="B530" s="22"/>
      <c r="C530" s="23"/>
      <c r="D530" s="332"/>
    </row>
    <row r="531" spans="1:4" s="13" customFormat="1" ht="12.75">
      <c r="A531" s="22"/>
      <c r="B531" s="22"/>
      <c r="C531" s="23"/>
      <c r="D531" s="332"/>
    </row>
    <row r="532" spans="1:4" ht="12.75">
      <c r="A532" s="22"/>
      <c r="C532" s="23"/>
      <c r="D532" s="332"/>
    </row>
    <row r="533" spans="1:4" ht="12.75">
      <c r="A533" s="22"/>
      <c r="C533" s="23"/>
      <c r="D533" s="332"/>
    </row>
    <row r="534" spans="1:4" ht="18" customHeight="1">
      <c r="A534" s="22"/>
      <c r="C534" s="23"/>
      <c r="D534" s="332"/>
    </row>
    <row r="535" spans="1:4" ht="20.25" customHeight="1">
      <c r="A535" s="22"/>
      <c r="C535" s="23"/>
      <c r="D535" s="332"/>
    </row>
    <row r="536" spans="1:4" ht="12.75">
      <c r="A536" s="22"/>
      <c r="C536" s="23"/>
      <c r="D536" s="332"/>
    </row>
    <row r="537" spans="1:4" ht="12.75">
      <c r="A537" s="22"/>
      <c r="C537" s="23"/>
      <c r="D537" s="332"/>
    </row>
    <row r="538" spans="1:4" ht="12.75">
      <c r="A538" s="22"/>
      <c r="C538" s="23"/>
      <c r="D538" s="332"/>
    </row>
    <row r="539" spans="1:4" ht="12.75">
      <c r="A539" s="22"/>
      <c r="C539" s="23"/>
      <c r="D539" s="332"/>
    </row>
    <row r="540" spans="1:4" ht="12.75">
      <c r="A540" s="22"/>
      <c r="C540" s="23"/>
      <c r="D540" s="332"/>
    </row>
    <row r="541" spans="1:4" ht="12.75">
      <c r="A541" s="22"/>
      <c r="C541" s="23"/>
      <c r="D541" s="332"/>
    </row>
    <row r="542" spans="1:4" ht="12.75">
      <c r="A542" s="22"/>
      <c r="C542" s="23"/>
      <c r="D542" s="332"/>
    </row>
    <row r="543" spans="1:4" ht="12.75">
      <c r="A543" s="22"/>
      <c r="C543" s="23"/>
      <c r="D543" s="332"/>
    </row>
    <row r="544" spans="1:4" ht="12.75">
      <c r="A544" s="22"/>
      <c r="C544" s="23"/>
      <c r="D544" s="332"/>
    </row>
    <row r="545" spans="1:4" ht="12.75">
      <c r="A545" s="22"/>
      <c r="C545" s="23"/>
      <c r="D545" s="332"/>
    </row>
    <row r="546" spans="1:4" ht="12.75">
      <c r="A546" s="22"/>
      <c r="C546" s="23"/>
      <c r="D546" s="332"/>
    </row>
    <row r="547" spans="1:4" ht="12.75">
      <c r="A547" s="22"/>
      <c r="C547" s="23"/>
      <c r="D547" s="332"/>
    </row>
    <row r="548" spans="1:4" ht="12.75">
      <c r="A548" s="22"/>
      <c r="C548" s="23"/>
      <c r="D548" s="332"/>
    </row>
    <row r="549" spans="1:4" ht="12.75">
      <c r="A549" s="22"/>
      <c r="C549" s="23"/>
      <c r="D549" s="332"/>
    </row>
    <row r="550" spans="1:4" ht="12.75">
      <c r="A550" s="22"/>
      <c r="C550" s="23"/>
      <c r="D550" s="332"/>
    </row>
    <row r="551" spans="1:4" ht="12.75">
      <c r="A551" s="22"/>
      <c r="C551" s="23"/>
      <c r="D551" s="332"/>
    </row>
    <row r="552" spans="1:4" ht="12.75">
      <c r="A552" s="22"/>
      <c r="C552" s="23"/>
      <c r="D552" s="332"/>
    </row>
    <row r="553" spans="1:4" ht="12.75">
      <c r="A553" s="22"/>
      <c r="C553" s="23"/>
      <c r="D553" s="332"/>
    </row>
    <row r="554" spans="1:4" ht="12.75">
      <c r="A554" s="22"/>
      <c r="C554" s="23"/>
      <c r="D554" s="332"/>
    </row>
    <row r="555" spans="1:4" ht="12.75">
      <c r="A555" s="22"/>
      <c r="C555" s="23"/>
      <c r="D555" s="332"/>
    </row>
    <row r="556" spans="1:4" ht="12.75">
      <c r="A556" s="22"/>
      <c r="C556" s="23"/>
      <c r="D556" s="332"/>
    </row>
    <row r="557" spans="1:4" ht="12.75">
      <c r="A557" s="22"/>
      <c r="C557" s="23"/>
      <c r="D557" s="332"/>
    </row>
    <row r="558" spans="1:4" ht="12.75">
      <c r="A558" s="22"/>
      <c r="C558" s="23"/>
      <c r="D558" s="332"/>
    </row>
    <row r="559" spans="1:4" ht="12.75">
      <c r="A559" s="22"/>
      <c r="C559" s="23"/>
      <c r="D559" s="332"/>
    </row>
    <row r="560" spans="1:4" ht="12.75">
      <c r="A560" s="22"/>
      <c r="C560" s="23"/>
      <c r="D560" s="332"/>
    </row>
    <row r="561" spans="1:4" ht="12.75">
      <c r="A561" s="22"/>
      <c r="C561" s="23"/>
      <c r="D561" s="332"/>
    </row>
    <row r="562" spans="1:4" ht="12.75">
      <c r="A562" s="22"/>
      <c r="C562" s="23"/>
      <c r="D562" s="332"/>
    </row>
    <row r="563" spans="1:4" ht="12.75">
      <c r="A563" s="22"/>
      <c r="C563" s="23"/>
      <c r="D563" s="332"/>
    </row>
    <row r="564" spans="1:4" ht="12.75">
      <c r="A564" s="22"/>
      <c r="C564" s="23"/>
      <c r="D564" s="332"/>
    </row>
    <row r="565" spans="1:4" ht="12.75">
      <c r="A565" s="22"/>
      <c r="C565" s="23"/>
      <c r="D565" s="332"/>
    </row>
    <row r="566" spans="1:4" ht="12.75">
      <c r="A566" s="22"/>
      <c r="C566" s="23"/>
      <c r="D566" s="332"/>
    </row>
    <row r="567" spans="1:4" ht="12.75">
      <c r="A567" s="22"/>
      <c r="C567" s="23"/>
      <c r="D567" s="332"/>
    </row>
    <row r="568" spans="1:4" ht="12.75">
      <c r="A568" s="22"/>
      <c r="C568" s="23"/>
      <c r="D568" s="332"/>
    </row>
    <row r="569" spans="1:4" ht="12.75">
      <c r="A569" s="22"/>
      <c r="C569" s="23"/>
      <c r="D569" s="332"/>
    </row>
    <row r="570" spans="1:4" ht="12.75">
      <c r="A570" s="22"/>
      <c r="C570" s="23"/>
      <c r="D570" s="332"/>
    </row>
    <row r="571" spans="1:4" ht="12.75">
      <c r="A571" s="22"/>
      <c r="C571" s="23"/>
      <c r="D571" s="332"/>
    </row>
    <row r="572" spans="1:4" ht="12.75">
      <c r="A572" s="22"/>
      <c r="C572" s="23"/>
      <c r="D572" s="332"/>
    </row>
    <row r="573" spans="1:4" ht="12.75">
      <c r="A573" s="22"/>
      <c r="C573" s="23"/>
      <c r="D573" s="332"/>
    </row>
    <row r="574" spans="1:4" ht="12.75">
      <c r="A574" s="22"/>
      <c r="C574" s="23"/>
      <c r="D574" s="332"/>
    </row>
    <row r="575" spans="1:4" ht="12.75">
      <c r="A575" s="22"/>
      <c r="C575" s="23"/>
      <c r="D575" s="332"/>
    </row>
    <row r="576" spans="1:4" ht="12.75">
      <c r="A576" s="22"/>
      <c r="C576" s="23"/>
      <c r="D576" s="332"/>
    </row>
    <row r="577" spans="1:4" ht="12.75">
      <c r="A577" s="22"/>
      <c r="C577" s="23"/>
      <c r="D577" s="332"/>
    </row>
    <row r="578" spans="1:4" ht="12.75">
      <c r="A578" s="22"/>
      <c r="C578" s="23"/>
      <c r="D578" s="332"/>
    </row>
    <row r="579" spans="1:4" ht="12.75">
      <c r="A579" s="22"/>
      <c r="C579" s="23"/>
      <c r="D579" s="332"/>
    </row>
    <row r="580" spans="1:4" ht="12.75">
      <c r="A580" s="22"/>
      <c r="C580" s="23"/>
      <c r="D580" s="332"/>
    </row>
    <row r="581" spans="1:4" ht="12.75">
      <c r="A581" s="22"/>
      <c r="C581" s="23"/>
      <c r="D581" s="332"/>
    </row>
    <row r="582" spans="1:4" ht="12.75">
      <c r="A582" s="22"/>
      <c r="C582" s="23"/>
      <c r="D582" s="332"/>
    </row>
    <row r="583" spans="1:4" ht="12.75">
      <c r="A583" s="22"/>
      <c r="C583" s="23"/>
      <c r="D583" s="332"/>
    </row>
    <row r="584" spans="1:4" ht="12.75">
      <c r="A584" s="22"/>
      <c r="C584" s="23"/>
      <c r="D584" s="332"/>
    </row>
    <row r="585" spans="1:4" ht="12.75">
      <c r="A585" s="22"/>
      <c r="C585" s="23"/>
      <c r="D585" s="332"/>
    </row>
    <row r="586" spans="1:4" ht="12.75">
      <c r="A586" s="22"/>
      <c r="C586" s="23"/>
      <c r="D586" s="332"/>
    </row>
    <row r="587" spans="1:4" ht="12.75">
      <c r="A587" s="22"/>
      <c r="C587" s="23"/>
      <c r="D587" s="332"/>
    </row>
    <row r="588" spans="1:4" ht="12.75">
      <c r="A588" s="22"/>
      <c r="C588" s="23"/>
      <c r="D588" s="332"/>
    </row>
    <row r="589" spans="1:4" ht="12.75">
      <c r="A589" s="22"/>
      <c r="C589" s="23"/>
      <c r="D589" s="332"/>
    </row>
    <row r="590" spans="1:4" ht="12.75">
      <c r="A590" s="22"/>
      <c r="C590" s="23"/>
      <c r="D590" s="332"/>
    </row>
    <row r="591" spans="1:4" ht="12.75">
      <c r="A591" s="22"/>
      <c r="C591" s="23"/>
      <c r="D591" s="332"/>
    </row>
    <row r="592" spans="1:4" ht="12.75">
      <c r="A592" s="22"/>
      <c r="C592" s="23"/>
      <c r="D592" s="332"/>
    </row>
    <row r="593" spans="1:4" ht="12.75">
      <c r="A593" s="22"/>
      <c r="C593" s="23"/>
      <c r="D593" s="332"/>
    </row>
    <row r="594" spans="1:4" ht="12.75">
      <c r="A594" s="22"/>
      <c r="C594" s="23"/>
      <c r="D594" s="332"/>
    </row>
    <row r="595" spans="1:4" ht="12.75">
      <c r="A595" s="22"/>
      <c r="C595" s="23"/>
      <c r="D595" s="332"/>
    </row>
    <row r="596" spans="1:4" ht="12.75">
      <c r="A596" s="22"/>
      <c r="C596" s="23"/>
      <c r="D596" s="332"/>
    </row>
    <row r="597" spans="1:4" ht="12.75">
      <c r="A597" s="22"/>
      <c r="C597" s="23"/>
      <c r="D597" s="332"/>
    </row>
    <row r="598" spans="1:4" ht="12.75">
      <c r="A598" s="22"/>
      <c r="C598" s="23"/>
      <c r="D598" s="332"/>
    </row>
    <row r="599" spans="1:4" ht="12.75">
      <c r="A599" s="22"/>
      <c r="C599" s="23"/>
      <c r="D599" s="332"/>
    </row>
    <row r="600" spans="1:4" ht="12.75">
      <c r="A600" s="22"/>
      <c r="C600" s="23"/>
      <c r="D600" s="332"/>
    </row>
    <row r="601" spans="1:4" ht="12.75">
      <c r="A601" s="22"/>
      <c r="C601" s="23"/>
      <c r="D601" s="332"/>
    </row>
    <row r="602" spans="1:4" ht="12.75">
      <c r="A602" s="22"/>
      <c r="C602" s="23"/>
      <c r="D602" s="332"/>
    </row>
    <row r="603" spans="1:4" ht="12.75">
      <c r="A603" s="22"/>
      <c r="C603" s="23"/>
      <c r="D603" s="332"/>
    </row>
    <row r="604" spans="1:4" ht="12.75">
      <c r="A604" s="22"/>
      <c r="C604" s="23"/>
      <c r="D604" s="332"/>
    </row>
    <row r="605" spans="1:4" ht="12.75">
      <c r="A605" s="22"/>
      <c r="C605" s="23"/>
      <c r="D605" s="332"/>
    </row>
    <row r="606" spans="1:4" ht="12.75">
      <c r="A606" s="22"/>
      <c r="C606" s="23"/>
      <c r="D606" s="332"/>
    </row>
    <row r="607" spans="1:4" ht="12.75">
      <c r="A607" s="22"/>
      <c r="C607" s="23"/>
      <c r="D607" s="332"/>
    </row>
    <row r="608" spans="1:4" ht="12.75">
      <c r="A608" s="22"/>
      <c r="C608" s="23"/>
      <c r="D608" s="332"/>
    </row>
    <row r="609" spans="1:4" ht="12.75">
      <c r="A609" s="22"/>
      <c r="C609" s="23"/>
      <c r="D609" s="332"/>
    </row>
    <row r="610" spans="1:4" ht="12.75">
      <c r="A610" s="22"/>
      <c r="C610" s="23"/>
      <c r="D610" s="332"/>
    </row>
    <row r="611" spans="1:4" ht="12.75">
      <c r="A611" s="22"/>
      <c r="C611" s="23"/>
      <c r="D611" s="332"/>
    </row>
    <row r="612" spans="1:4" ht="12.75">
      <c r="A612" s="22"/>
      <c r="C612" s="23"/>
      <c r="D612" s="332"/>
    </row>
    <row r="613" spans="1:4" ht="12.75">
      <c r="A613" s="22"/>
      <c r="C613" s="23"/>
      <c r="D613" s="332"/>
    </row>
    <row r="614" spans="1:4" ht="12.75">
      <c r="A614" s="22"/>
      <c r="C614" s="23"/>
      <c r="D614" s="332"/>
    </row>
    <row r="615" spans="1:4" ht="12.75">
      <c r="A615" s="22"/>
      <c r="C615" s="23"/>
      <c r="D615" s="332"/>
    </row>
    <row r="616" spans="1:4" ht="12.75">
      <c r="A616" s="22"/>
      <c r="C616" s="23"/>
      <c r="D616" s="332"/>
    </row>
    <row r="617" spans="1:4" ht="12.75">
      <c r="A617" s="22"/>
      <c r="C617" s="23"/>
      <c r="D617" s="332"/>
    </row>
    <row r="618" spans="1:4" ht="12.75">
      <c r="A618" s="22"/>
      <c r="C618" s="23"/>
      <c r="D618" s="332"/>
    </row>
    <row r="619" spans="1:4" ht="12.75">
      <c r="A619" s="22"/>
      <c r="C619" s="23"/>
      <c r="D619" s="332"/>
    </row>
    <row r="620" spans="1:4" ht="12.75">
      <c r="A620" s="22"/>
      <c r="C620" s="23"/>
      <c r="D620" s="332"/>
    </row>
    <row r="621" spans="1:4" ht="12.75">
      <c r="A621" s="22"/>
      <c r="C621" s="23"/>
      <c r="D621" s="332"/>
    </row>
    <row r="622" spans="1:4" ht="12.75">
      <c r="A622" s="22"/>
      <c r="C622" s="23"/>
      <c r="D622" s="332"/>
    </row>
    <row r="623" spans="1:4" ht="12.75">
      <c r="A623" s="22"/>
      <c r="C623" s="23"/>
      <c r="D623" s="332"/>
    </row>
    <row r="624" spans="1:4" ht="12.75">
      <c r="A624" s="22"/>
      <c r="C624" s="23"/>
      <c r="D624" s="332"/>
    </row>
    <row r="625" spans="1:4" ht="12.75">
      <c r="A625" s="22"/>
      <c r="C625" s="23"/>
      <c r="D625" s="332"/>
    </row>
    <row r="626" spans="1:4" ht="12.75">
      <c r="A626" s="22"/>
      <c r="C626" s="23"/>
      <c r="D626" s="332"/>
    </row>
    <row r="627" spans="1:4" ht="12.75">
      <c r="A627" s="22"/>
      <c r="C627" s="23"/>
      <c r="D627" s="332"/>
    </row>
    <row r="628" spans="1:4" ht="12.75">
      <c r="A628" s="22"/>
      <c r="C628" s="23"/>
      <c r="D628" s="332"/>
    </row>
    <row r="629" spans="1:4" ht="12.75">
      <c r="A629" s="22"/>
      <c r="C629" s="23"/>
      <c r="D629" s="332"/>
    </row>
    <row r="630" spans="1:4" ht="12.75">
      <c r="A630" s="22"/>
      <c r="C630" s="23"/>
      <c r="D630" s="332"/>
    </row>
    <row r="631" spans="1:4" ht="12.75">
      <c r="A631" s="22"/>
      <c r="C631" s="23"/>
      <c r="D631" s="332"/>
    </row>
    <row r="632" spans="1:4" ht="12.75">
      <c r="A632" s="22"/>
      <c r="C632" s="23"/>
      <c r="D632" s="332"/>
    </row>
    <row r="633" spans="1:4" ht="12.75">
      <c r="A633" s="22"/>
      <c r="C633" s="23"/>
      <c r="D633" s="332"/>
    </row>
    <row r="634" spans="1:4" ht="12.75">
      <c r="A634" s="22"/>
      <c r="C634" s="23"/>
      <c r="D634" s="332"/>
    </row>
    <row r="635" spans="1:4" ht="12.75">
      <c r="A635" s="22"/>
      <c r="C635" s="23"/>
      <c r="D635" s="332"/>
    </row>
    <row r="636" spans="1:4" ht="12.75">
      <c r="A636" s="22"/>
      <c r="C636" s="23"/>
      <c r="D636" s="332"/>
    </row>
    <row r="637" spans="1:4" ht="12.75">
      <c r="A637" s="22"/>
      <c r="C637" s="23"/>
      <c r="D637" s="332"/>
    </row>
    <row r="638" spans="1:4" ht="12.75">
      <c r="A638" s="22"/>
      <c r="C638" s="23"/>
      <c r="D638" s="332"/>
    </row>
    <row r="639" spans="1:4" ht="12.75">
      <c r="A639" s="22"/>
      <c r="C639" s="23"/>
      <c r="D639" s="332"/>
    </row>
    <row r="640" spans="1:4" ht="12.75">
      <c r="A640" s="22"/>
      <c r="C640" s="23"/>
      <c r="D640" s="332"/>
    </row>
    <row r="641" spans="1:4" ht="12.75">
      <c r="A641" s="22"/>
      <c r="C641" s="23"/>
      <c r="D641" s="332"/>
    </row>
    <row r="642" spans="1:4" ht="12.75">
      <c r="A642" s="22"/>
      <c r="C642" s="23"/>
      <c r="D642" s="332"/>
    </row>
    <row r="643" spans="1:4" ht="12.75">
      <c r="A643" s="22"/>
      <c r="C643" s="23"/>
      <c r="D643" s="332"/>
    </row>
    <row r="644" spans="1:4" ht="12.75">
      <c r="A644" s="22"/>
      <c r="C644" s="23"/>
      <c r="D644" s="332"/>
    </row>
    <row r="645" spans="1:4" ht="12.75">
      <c r="A645" s="22"/>
      <c r="C645" s="23"/>
      <c r="D645" s="332"/>
    </row>
    <row r="646" spans="1:4" ht="12.75">
      <c r="A646" s="22"/>
      <c r="C646" s="23"/>
      <c r="D646" s="332"/>
    </row>
    <row r="647" spans="1:4" ht="12.75">
      <c r="A647" s="22"/>
      <c r="C647" s="23"/>
      <c r="D647" s="332"/>
    </row>
    <row r="648" spans="1:4" ht="12.75">
      <c r="A648" s="22"/>
      <c r="C648" s="23"/>
      <c r="D648" s="332"/>
    </row>
    <row r="649" spans="1:4" ht="12.75">
      <c r="A649" s="22"/>
      <c r="C649" s="23"/>
      <c r="D649" s="332"/>
    </row>
    <row r="650" spans="1:4" ht="12.75">
      <c r="A650" s="22"/>
      <c r="C650" s="23"/>
      <c r="D650" s="332"/>
    </row>
    <row r="651" spans="1:4" ht="12.75">
      <c r="A651" s="22"/>
      <c r="C651" s="23"/>
      <c r="D651" s="332"/>
    </row>
    <row r="652" spans="1:4" ht="12.75">
      <c r="A652" s="22"/>
      <c r="C652" s="23"/>
      <c r="D652" s="332"/>
    </row>
    <row r="653" spans="1:4" ht="12.75">
      <c r="A653" s="22"/>
      <c r="C653" s="23"/>
      <c r="D653" s="332"/>
    </row>
    <row r="654" spans="1:4" ht="12.75">
      <c r="A654" s="22"/>
      <c r="C654" s="23"/>
      <c r="D654" s="332"/>
    </row>
    <row r="655" spans="1:4" ht="12.75">
      <c r="A655" s="22"/>
      <c r="C655" s="23"/>
      <c r="D655" s="332"/>
    </row>
    <row r="656" spans="1:4" ht="12.75">
      <c r="A656" s="22"/>
      <c r="C656" s="23"/>
      <c r="D656" s="332"/>
    </row>
    <row r="657" spans="1:4" ht="12.75">
      <c r="A657" s="22"/>
      <c r="C657" s="23"/>
      <c r="D657" s="332"/>
    </row>
    <row r="658" spans="1:4" ht="12.75">
      <c r="A658" s="22"/>
      <c r="C658" s="23"/>
      <c r="D658" s="332"/>
    </row>
    <row r="659" spans="1:4" ht="12.75">
      <c r="A659" s="22"/>
      <c r="C659" s="23"/>
      <c r="D659" s="332"/>
    </row>
    <row r="660" spans="1:4" ht="12.75">
      <c r="A660" s="22"/>
      <c r="C660" s="23"/>
      <c r="D660" s="332"/>
    </row>
    <row r="661" spans="1:4" ht="12.75">
      <c r="A661" s="22"/>
      <c r="C661" s="23"/>
      <c r="D661" s="332"/>
    </row>
    <row r="662" spans="1:4" ht="12.75">
      <c r="A662" s="22"/>
      <c r="C662" s="23"/>
      <c r="D662" s="332"/>
    </row>
    <row r="663" spans="1:4" ht="12.75">
      <c r="A663" s="22"/>
      <c r="C663" s="23"/>
      <c r="D663" s="332"/>
    </row>
    <row r="664" spans="1:4" ht="12.75">
      <c r="A664" s="22"/>
      <c r="C664" s="23"/>
      <c r="D664" s="332"/>
    </row>
    <row r="665" spans="1:4" ht="12.75">
      <c r="A665" s="22"/>
      <c r="C665" s="23"/>
      <c r="D665" s="332"/>
    </row>
    <row r="666" spans="1:4" ht="12.75">
      <c r="A666" s="22"/>
      <c r="C666" s="23"/>
      <c r="D666" s="332"/>
    </row>
    <row r="667" spans="1:4" ht="12.75">
      <c r="A667" s="22"/>
      <c r="C667" s="23"/>
      <c r="D667" s="332"/>
    </row>
    <row r="668" spans="1:4" ht="12.75">
      <c r="A668" s="22"/>
      <c r="C668" s="23"/>
      <c r="D668" s="332"/>
    </row>
    <row r="669" spans="1:4" ht="12.75">
      <c r="A669" s="22"/>
      <c r="C669" s="23"/>
      <c r="D669" s="332"/>
    </row>
    <row r="670" spans="1:4" ht="12.75">
      <c r="A670" s="22"/>
      <c r="C670" s="23"/>
      <c r="D670" s="332"/>
    </row>
    <row r="671" spans="1:4" ht="12.75">
      <c r="A671" s="22"/>
      <c r="C671" s="23"/>
      <c r="D671" s="332"/>
    </row>
    <row r="672" spans="1:4" ht="12.75">
      <c r="A672" s="22"/>
      <c r="C672" s="23"/>
      <c r="D672" s="332"/>
    </row>
    <row r="673" spans="1:4" ht="12.75">
      <c r="A673" s="22"/>
      <c r="C673" s="23"/>
      <c r="D673" s="332"/>
    </row>
    <row r="674" spans="1:4" ht="12.75">
      <c r="A674" s="22"/>
      <c r="C674" s="23"/>
      <c r="D674" s="332"/>
    </row>
    <row r="675" spans="1:4" ht="12.75">
      <c r="A675" s="22"/>
      <c r="C675" s="23"/>
      <c r="D675" s="332"/>
    </row>
    <row r="676" spans="1:4" ht="12.75">
      <c r="A676" s="22"/>
      <c r="C676" s="23"/>
      <c r="D676" s="332"/>
    </row>
    <row r="677" spans="1:4" ht="12.75">
      <c r="A677" s="22"/>
      <c r="C677" s="23"/>
      <c r="D677" s="332"/>
    </row>
    <row r="678" spans="1:4" ht="12.75">
      <c r="A678" s="22"/>
      <c r="C678" s="23"/>
      <c r="D678" s="332"/>
    </row>
    <row r="679" spans="1:4" ht="12.75">
      <c r="A679" s="22"/>
      <c r="C679" s="23"/>
      <c r="D679" s="332"/>
    </row>
    <row r="680" spans="1:4" ht="12.75">
      <c r="A680" s="22"/>
      <c r="C680" s="23"/>
      <c r="D680" s="332"/>
    </row>
    <row r="681" spans="1:4" ht="12.75">
      <c r="A681" s="22"/>
      <c r="C681" s="23"/>
      <c r="D681" s="332"/>
    </row>
    <row r="682" spans="1:4" ht="12.75">
      <c r="A682" s="22"/>
      <c r="C682" s="23"/>
      <c r="D682" s="332"/>
    </row>
    <row r="683" spans="1:4" ht="12.75">
      <c r="A683" s="22"/>
      <c r="C683" s="23"/>
      <c r="D683" s="332"/>
    </row>
    <row r="684" spans="1:4" ht="12.75">
      <c r="A684" s="22"/>
      <c r="C684" s="23"/>
      <c r="D684" s="332"/>
    </row>
    <row r="685" spans="1:4" ht="12.75">
      <c r="A685" s="22"/>
      <c r="C685" s="23"/>
      <c r="D685" s="332"/>
    </row>
    <row r="686" spans="1:4" ht="12.75">
      <c r="A686" s="22"/>
      <c r="C686" s="23"/>
      <c r="D686" s="332"/>
    </row>
    <row r="687" spans="1:4" ht="12.75">
      <c r="A687" s="22"/>
      <c r="C687" s="23"/>
      <c r="D687" s="332"/>
    </row>
    <row r="688" spans="1:4" ht="12.75">
      <c r="A688" s="22"/>
      <c r="C688" s="23"/>
      <c r="D688" s="332"/>
    </row>
    <row r="689" spans="1:4" ht="12.75">
      <c r="A689" s="22"/>
      <c r="C689" s="23"/>
      <c r="D689" s="332"/>
    </row>
    <row r="690" spans="1:4" ht="12.75">
      <c r="A690" s="22"/>
      <c r="C690" s="23"/>
      <c r="D690" s="332"/>
    </row>
    <row r="691" spans="1:4" ht="12.75">
      <c r="A691" s="22"/>
      <c r="C691" s="23"/>
      <c r="D691" s="332"/>
    </row>
    <row r="692" spans="1:4" ht="12.75">
      <c r="A692" s="22"/>
      <c r="C692" s="23"/>
      <c r="D692" s="332"/>
    </row>
    <row r="693" spans="1:4" ht="12.75">
      <c r="A693" s="22"/>
      <c r="C693" s="23"/>
      <c r="D693" s="332"/>
    </row>
    <row r="694" spans="1:4" ht="12.75">
      <c r="A694" s="22"/>
      <c r="C694" s="23"/>
      <c r="D694" s="332"/>
    </row>
    <row r="695" spans="1:4" ht="12.75">
      <c r="A695" s="22"/>
      <c r="C695" s="23"/>
      <c r="D695" s="332"/>
    </row>
    <row r="696" spans="1:4" ht="12.75">
      <c r="A696" s="22"/>
      <c r="C696" s="23"/>
      <c r="D696" s="332"/>
    </row>
    <row r="697" spans="1:4" ht="12.75">
      <c r="A697" s="22"/>
      <c r="C697" s="23"/>
      <c r="D697" s="332"/>
    </row>
    <row r="698" spans="1:4" ht="12.75">
      <c r="A698" s="22"/>
      <c r="C698" s="23"/>
      <c r="D698" s="332"/>
    </row>
    <row r="699" spans="1:4" ht="12.75">
      <c r="A699" s="22"/>
      <c r="C699" s="23"/>
      <c r="D699" s="332"/>
    </row>
    <row r="700" spans="1:4" ht="12.75">
      <c r="A700" s="22"/>
      <c r="C700" s="23"/>
      <c r="D700" s="332"/>
    </row>
    <row r="701" spans="1:4" ht="12.75">
      <c r="A701" s="22"/>
      <c r="C701" s="23"/>
      <c r="D701" s="332"/>
    </row>
    <row r="702" spans="1:4" ht="12.75">
      <c r="A702" s="22"/>
      <c r="C702" s="23"/>
      <c r="D702" s="332"/>
    </row>
    <row r="703" spans="1:4" ht="12.75">
      <c r="A703" s="22"/>
      <c r="C703" s="23"/>
      <c r="D703" s="332"/>
    </row>
    <row r="704" spans="1:4" ht="12.75">
      <c r="A704" s="22"/>
      <c r="C704" s="23"/>
      <c r="D704" s="332"/>
    </row>
    <row r="705" spans="1:4" ht="12.75">
      <c r="A705" s="22"/>
      <c r="C705" s="23"/>
      <c r="D705" s="332"/>
    </row>
    <row r="706" spans="1:4" ht="12.75">
      <c r="A706" s="22"/>
      <c r="C706" s="23"/>
      <c r="D706" s="332"/>
    </row>
    <row r="707" spans="1:4" ht="12.75">
      <c r="A707" s="22"/>
      <c r="C707" s="23"/>
      <c r="D707" s="332"/>
    </row>
    <row r="708" spans="1:4" ht="12.75">
      <c r="A708" s="22"/>
      <c r="C708" s="23"/>
      <c r="D708" s="332"/>
    </row>
    <row r="709" spans="1:4" ht="12.75">
      <c r="A709" s="22"/>
      <c r="C709" s="23"/>
      <c r="D709" s="332"/>
    </row>
    <row r="710" spans="1:4" ht="12.75">
      <c r="A710" s="22"/>
      <c r="C710" s="23"/>
      <c r="D710" s="332"/>
    </row>
    <row r="711" spans="1:4" ht="12.75">
      <c r="A711" s="22"/>
      <c r="C711" s="23"/>
      <c r="D711" s="332"/>
    </row>
    <row r="712" spans="1:4" ht="12.75">
      <c r="A712" s="22"/>
      <c r="C712" s="23"/>
      <c r="D712" s="332"/>
    </row>
    <row r="713" spans="1:4" ht="12.75">
      <c r="A713" s="22"/>
      <c r="C713" s="23"/>
      <c r="D713" s="332"/>
    </row>
    <row r="714" spans="1:4" ht="12.75">
      <c r="A714" s="22"/>
      <c r="C714" s="23"/>
      <c r="D714" s="332"/>
    </row>
    <row r="715" spans="1:4" ht="12.75">
      <c r="A715" s="22"/>
      <c r="C715" s="23"/>
      <c r="D715" s="332"/>
    </row>
    <row r="716" spans="1:4" ht="12.75">
      <c r="A716" s="22"/>
      <c r="C716" s="23"/>
      <c r="D716" s="332"/>
    </row>
    <row r="717" spans="1:4" ht="12.75">
      <c r="A717" s="22"/>
      <c r="C717" s="23"/>
      <c r="D717" s="332"/>
    </row>
    <row r="718" spans="1:4" ht="12.75">
      <c r="A718" s="22"/>
      <c r="C718" s="23"/>
      <c r="D718" s="332"/>
    </row>
    <row r="719" spans="1:4" ht="12.75">
      <c r="A719" s="22"/>
      <c r="C719" s="23"/>
      <c r="D719" s="332"/>
    </row>
    <row r="720" spans="1:4" ht="12.75">
      <c r="A720" s="22"/>
      <c r="C720" s="23"/>
      <c r="D720" s="332"/>
    </row>
    <row r="721" spans="1:4" ht="12.75">
      <c r="A721" s="22"/>
      <c r="C721" s="23"/>
      <c r="D721" s="332"/>
    </row>
    <row r="722" spans="1:4" ht="12.75">
      <c r="A722" s="22"/>
      <c r="C722" s="23"/>
      <c r="D722" s="332"/>
    </row>
    <row r="723" spans="1:4" ht="12.75">
      <c r="A723" s="22"/>
      <c r="C723" s="23"/>
      <c r="D723" s="332"/>
    </row>
    <row r="724" spans="1:4" ht="12.75">
      <c r="A724" s="22"/>
      <c r="C724" s="23"/>
      <c r="D724" s="332"/>
    </row>
    <row r="725" spans="1:4" ht="12.75">
      <c r="A725" s="22"/>
      <c r="C725" s="23"/>
      <c r="D725" s="332"/>
    </row>
    <row r="726" spans="1:4" ht="12.75">
      <c r="A726" s="22"/>
      <c r="C726" s="23"/>
      <c r="D726" s="332"/>
    </row>
    <row r="727" spans="1:4" ht="12.75">
      <c r="A727" s="22"/>
      <c r="C727" s="23"/>
      <c r="D727" s="332"/>
    </row>
    <row r="728" spans="1:4" ht="12.75">
      <c r="A728" s="22"/>
      <c r="C728" s="23"/>
      <c r="D728" s="332"/>
    </row>
    <row r="729" spans="1:4" ht="12.75">
      <c r="A729" s="22"/>
      <c r="C729" s="23"/>
      <c r="D729" s="332"/>
    </row>
    <row r="730" spans="1:4" ht="12.75">
      <c r="A730" s="22"/>
      <c r="C730" s="23"/>
      <c r="D730" s="332"/>
    </row>
    <row r="731" spans="1:4" ht="12.75">
      <c r="A731" s="22"/>
      <c r="C731" s="23"/>
      <c r="D731" s="332"/>
    </row>
    <row r="732" spans="1:4" ht="12.75">
      <c r="A732" s="22"/>
      <c r="C732" s="23"/>
      <c r="D732" s="332"/>
    </row>
    <row r="733" spans="1:4" ht="12.75">
      <c r="A733" s="22"/>
      <c r="C733" s="23"/>
      <c r="D733" s="332"/>
    </row>
    <row r="734" spans="1:4" ht="12.75">
      <c r="A734" s="22"/>
      <c r="C734" s="23"/>
      <c r="D734" s="332"/>
    </row>
    <row r="735" spans="1:4" ht="12.75">
      <c r="A735" s="22"/>
      <c r="C735" s="23"/>
      <c r="D735" s="332"/>
    </row>
    <row r="736" spans="1:4" ht="12.75">
      <c r="A736" s="22"/>
      <c r="C736" s="23"/>
      <c r="D736" s="332"/>
    </row>
    <row r="737" spans="1:4" ht="12.75">
      <c r="A737" s="22"/>
      <c r="C737" s="23"/>
      <c r="D737" s="332"/>
    </row>
    <row r="738" spans="1:4" ht="12.75">
      <c r="A738" s="22"/>
      <c r="C738" s="23"/>
      <c r="D738" s="332"/>
    </row>
    <row r="739" spans="1:4" ht="12.75">
      <c r="A739" s="22"/>
      <c r="C739" s="23"/>
      <c r="D739" s="332"/>
    </row>
    <row r="740" spans="1:4" ht="12.75">
      <c r="A740" s="22"/>
      <c r="C740" s="23"/>
      <c r="D740" s="332"/>
    </row>
    <row r="741" spans="1:4" ht="12.75">
      <c r="A741" s="22"/>
      <c r="C741" s="23"/>
      <c r="D741" s="332"/>
    </row>
    <row r="742" spans="1:4" ht="12.75">
      <c r="A742" s="22"/>
      <c r="C742" s="23"/>
      <c r="D742" s="332"/>
    </row>
    <row r="743" spans="1:4" ht="12.75">
      <c r="A743" s="22"/>
      <c r="C743" s="23"/>
      <c r="D743" s="332"/>
    </row>
    <row r="744" spans="1:4" ht="12.75">
      <c r="A744" s="22"/>
      <c r="C744" s="23"/>
      <c r="D744" s="332"/>
    </row>
    <row r="745" spans="1:4" ht="12.75">
      <c r="A745" s="22"/>
      <c r="C745" s="23"/>
      <c r="D745" s="332"/>
    </row>
    <row r="746" spans="1:4" ht="12.75">
      <c r="A746" s="22"/>
      <c r="C746" s="23"/>
      <c r="D746" s="332"/>
    </row>
    <row r="747" spans="1:4" ht="12.75">
      <c r="A747" s="22"/>
      <c r="C747" s="23"/>
      <c r="D747" s="332"/>
    </row>
    <row r="748" spans="1:4" ht="12.75">
      <c r="A748" s="22"/>
      <c r="C748" s="23"/>
      <c r="D748" s="332"/>
    </row>
    <row r="749" spans="1:4" ht="12.75">
      <c r="A749" s="22"/>
      <c r="C749" s="23"/>
      <c r="D749" s="332"/>
    </row>
    <row r="750" spans="1:4" ht="12.75">
      <c r="A750" s="22"/>
      <c r="C750" s="23"/>
      <c r="D750" s="332"/>
    </row>
    <row r="751" spans="1:4" ht="12.75">
      <c r="A751" s="22"/>
      <c r="C751" s="23"/>
      <c r="D751" s="332"/>
    </row>
    <row r="752" spans="1:4" ht="12.75">
      <c r="A752" s="22"/>
      <c r="C752" s="23"/>
      <c r="D752" s="332"/>
    </row>
    <row r="753" spans="1:4" ht="12.75">
      <c r="A753" s="22"/>
      <c r="C753" s="23"/>
      <c r="D753" s="332"/>
    </row>
    <row r="754" spans="1:4" ht="12.75">
      <c r="A754" s="22"/>
      <c r="C754" s="23"/>
      <c r="D754" s="332"/>
    </row>
    <row r="755" spans="1:4" ht="12.75">
      <c r="A755" s="22"/>
      <c r="C755" s="23"/>
      <c r="D755" s="332"/>
    </row>
    <row r="756" spans="1:4" ht="12.75">
      <c r="A756" s="22"/>
      <c r="C756" s="23"/>
      <c r="D756" s="332"/>
    </row>
    <row r="757" spans="1:4" ht="12.75">
      <c r="A757" s="22"/>
      <c r="C757" s="23"/>
      <c r="D757" s="332"/>
    </row>
    <row r="758" spans="1:4" ht="12.75">
      <c r="A758" s="22"/>
      <c r="C758" s="23"/>
      <c r="D758" s="332"/>
    </row>
    <row r="759" spans="1:4" ht="12.75">
      <c r="A759" s="22"/>
      <c r="C759" s="23"/>
      <c r="D759" s="332"/>
    </row>
    <row r="760" spans="1:4" ht="12.75">
      <c r="A760" s="22"/>
      <c r="C760" s="23"/>
      <c r="D760" s="332"/>
    </row>
    <row r="761" spans="1:4" ht="12.75">
      <c r="A761" s="22"/>
      <c r="C761" s="23"/>
      <c r="D761" s="332"/>
    </row>
    <row r="762" spans="1:4" ht="12.75">
      <c r="A762" s="22"/>
      <c r="C762" s="23"/>
      <c r="D762" s="332"/>
    </row>
    <row r="763" spans="1:4" ht="12.75">
      <c r="A763" s="22"/>
      <c r="C763" s="23"/>
      <c r="D763" s="332"/>
    </row>
    <row r="764" spans="1:4" ht="12.75">
      <c r="A764" s="22"/>
      <c r="C764" s="23"/>
      <c r="D764" s="332"/>
    </row>
    <row r="765" spans="1:4" ht="12.75">
      <c r="A765" s="22"/>
      <c r="C765" s="23"/>
      <c r="D765" s="332"/>
    </row>
    <row r="766" spans="1:4" ht="12.75">
      <c r="A766" s="22"/>
      <c r="C766" s="23"/>
      <c r="D766" s="332"/>
    </row>
    <row r="767" spans="1:4" ht="12.75">
      <c r="A767" s="22"/>
      <c r="C767" s="23"/>
      <c r="D767" s="332"/>
    </row>
    <row r="768" spans="1:4" ht="12.75">
      <c r="A768" s="22"/>
      <c r="C768" s="23"/>
      <c r="D768" s="332"/>
    </row>
    <row r="769" spans="1:4" ht="12.75">
      <c r="A769" s="22"/>
      <c r="C769" s="23"/>
      <c r="D769" s="332"/>
    </row>
    <row r="770" spans="1:4" ht="12.75">
      <c r="A770" s="22"/>
      <c r="C770" s="23"/>
      <c r="D770" s="332"/>
    </row>
    <row r="771" spans="1:4" ht="12.75">
      <c r="A771" s="22"/>
      <c r="C771" s="23"/>
      <c r="D771" s="332"/>
    </row>
    <row r="772" spans="1:4" ht="12.75">
      <c r="A772" s="22"/>
      <c r="C772" s="23"/>
      <c r="D772" s="332"/>
    </row>
    <row r="773" spans="1:4" ht="12.75">
      <c r="A773" s="22"/>
      <c r="C773" s="23"/>
      <c r="D773" s="332"/>
    </row>
    <row r="774" spans="1:4" ht="12.75">
      <c r="A774" s="22"/>
      <c r="C774" s="23"/>
      <c r="D774" s="332"/>
    </row>
    <row r="775" spans="1:4" ht="12.75">
      <c r="A775" s="22"/>
      <c r="C775" s="23"/>
      <c r="D775" s="332"/>
    </row>
    <row r="776" spans="1:4" ht="12.75">
      <c r="A776" s="22"/>
      <c r="C776" s="23"/>
      <c r="D776" s="332"/>
    </row>
    <row r="777" spans="1:4" ht="12.75">
      <c r="A777" s="22"/>
      <c r="C777" s="23"/>
      <c r="D777" s="332"/>
    </row>
    <row r="778" spans="1:4" ht="12.75">
      <c r="A778" s="22"/>
      <c r="C778" s="23"/>
      <c r="D778" s="332"/>
    </row>
    <row r="779" spans="1:4" ht="12.75">
      <c r="A779" s="22"/>
      <c r="C779" s="23"/>
      <c r="D779" s="332"/>
    </row>
    <row r="780" spans="1:4" ht="12.75">
      <c r="A780" s="22"/>
      <c r="C780" s="23"/>
      <c r="D780" s="332"/>
    </row>
    <row r="781" spans="1:4" ht="12.75">
      <c r="A781" s="22"/>
      <c r="C781" s="23"/>
      <c r="D781" s="332"/>
    </row>
    <row r="782" spans="1:4" ht="12.75">
      <c r="A782" s="22"/>
      <c r="C782" s="23"/>
      <c r="D782" s="332"/>
    </row>
    <row r="783" spans="1:4" ht="12.75">
      <c r="A783" s="22"/>
      <c r="C783" s="23"/>
      <c r="D783" s="332"/>
    </row>
    <row r="784" spans="1:4" ht="12.75">
      <c r="A784" s="22"/>
      <c r="C784" s="23"/>
      <c r="D784" s="332"/>
    </row>
    <row r="785" spans="1:4" ht="12.75">
      <c r="A785" s="22"/>
      <c r="C785" s="23"/>
      <c r="D785" s="332"/>
    </row>
    <row r="786" spans="1:4" ht="12.75">
      <c r="A786" s="22"/>
      <c r="C786" s="23"/>
      <c r="D786" s="332"/>
    </row>
    <row r="787" spans="1:4" ht="12.75">
      <c r="A787" s="22"/>
      <c r="C787" s="23"/>
      <c r="D787" s="332"/>
    </row>
    <row r="788" spans="1:4" ht="12.75">
      <c r="A788" s="22"/>
      <c r="C788" s="23"/>
      <c r="D788" s="332"/>
    </row>
    <row r="789" spans="1:4" ht="12.75">
      <c r="A789" s="22"/>
      <c r="C789" s="23"/>
      <c r="D789" s="332"/>
    </row>
    <row r="790" spans="1:4" ht="12.75">
      <c r="A790" s="22"/>
      <c r="C790" s="23"/>
      <c r="D790" s="332"/>
    </row>
    <row r="791" spans="1:4" ht="12.75">
      <c r="A791" s="22"/>
      <c r="C791" s="23"/>
      <c r="D791" s="332"/>
    </row>
    <row r="792" spans="1:4" ht="12.75">
      <c r="A792" s="22"/>
      <c r="C792" s="23"/>
      <c r="D792" s="332"/>
    </row>
    <row r="793" spans="1:4" ht="12.75">
      <c r="A793" s="22"/>
      <c r="C793" s="23"/>
      <c r="D793" s="332"/>
    </row>
    <row r="794" spans="1:4" ht="12.75">
      <c r="A794" s="22"/>
      <c r="C794" s="23"/>
      <c r="D794" s="332"/>
    </row>
    <row r="795" spans="1:4" ht="12.75">
      <c r="A795" s="22"/>
      <c r="C795" s="23"/>
      <c r="D795" s="332"/>
    </row>
    <row r="796" spans="1:4" ht="12.75">
      <c r="A796" s="22"/>
      <c r="C796" s="23"/>
      <c r="D796" s="332"/>
    </row>
    <row r="797" spans="1:4" ht="12.75">
      <c r="A797" s="22"/>
      <c r="C797" s="23"/>
      <c r="D797" s="332"/>
    </row>
    <row r="798" spans="1:4" ht="12.75">
      <c r="A798" s="22"/>
      <c r="C798" s="23"/>
      <c r="D798" s="332"/>
    </row>
    <row r="799" spans="1:4" ht="12.75">
      <c r="A799" s="22"/>
      <c r="C799" s="23"/>
      <c r="D799" s="332"/>
    </row>
    <row r="800" spans="1:4" ht="12.75">
      <c r="A800" s="22"/>
      <c r="C800" s="23"/>
      <c r="D800" s="332"/>
    </row>
    <row r="801" spans="1:4" ht="12.75">
      <c r="A801" s="22"/>
      <c r="C801" s="23"/>
      <c r="D801" s="332"/>
    </row>
    <row r="802" spans="1:4" ht="12.75">
      <c r="A802" s="22"/>
      <c r="C802" s="23"/>
      <c r="D802" s="332"/>
    </row>
    <row r="803" spans="1:4" ht="12.75">
      <c r="A803" s="22"/>
      <c r="C803" s="23"/>
      <c r="D803" s="332"/>
    </row>
    <row r="804" spans="1:4" ht="12.75">
      <c r="A804" s="22"/>
      <c r="C804" s="23"/>
      <c r="D804" s="332"/>
    </row>
    <row r="805" spans="1:4" ht="12.75">
      <c r="A805" s="22"/>
      <c r="C805" s="23"/>
      <c r="D805" s="332"/>
    </row>
    <row r="806" spans="1:4" ht="12.75">
      <c r="A806" s="22"/>
      <c r="C806" s="23"/>
      <c r="D806" s="332"/>
    </row>
    <row r="807" spans="1:4" ht="12.75">
      <c r="A807" s="22"/>
      <c r="C807" s="23"/>
      <c r="D807" s="332"/>
    </row>
    <row r="808" spans="1:4" ht="12.75">
      <c r="A808" s="22"/>
      <c r="C808" s="23"/>
      <c r="D808" s="332"/>
    </row>
    <row r="809" spans="1:4" ht="12.75">
      <c r="A809" s="22"/>
      <c r="C809" s="23"/>
      <c r="D809" s="332"/>
    </row>
    <row r="810" spans="1:4" ht="12.75">
      <c r="A810" s="22"/>
      <c r="C810" s="23"/>
      <c r="D810" s="332"/>
    </row>
    <row r="811" spans="1:4" ht="12.75">
      <c r="A811" s="22"/>
      <c r="C811" s="23"/>
      <c r="D811" s="332"/>
    </row>
    <row r="812" spans="1:4" ht="12.75">
      <c r="A812" s="22"/>
      <c r="C812" s="23"/>
      <c r="D812" s="332"/>
    </row>
    <row r="813" spans="1:4" ht="12.75">
      <c r="A813" s="22"/>
      <c r="C813" s="23"/>
      <c r="D813" s="332"/>
    </row>
    <row r="814" spans="1:4" ht="12.75">
      <c r="A814" s="22"/>
      <c r="C814" s="23"/>
      <c r="D814" s="332"/>
    </row>
    <row r="815" spans="1:4" ht="12.75">
      <c r="A815" s="22"/>
      <c r="C815" s="23"/>
      <c r="D815" s="332"/>
    </row>
    <row r="816" spans="1:4" ht="12.75">
      <c r="A816" s="22"/>
      <c r="C816" s="23"/>
      <c r="D816" s="332"/>
    </row>
    <row r="817" spans="1:4" ht="12.75">
      <c r="A817" s="22"/>
      <c r="C817" s="23"/>
      <c r="D817" s="332"/>
    </row>
    <row r="818" spans="1:4" ht="12.75">
      <c r="A818" s="22"/>
      <c r="C818" s="23"/>
      <c r="D818" s="332"/>
    </row>
    <row r="819" spans="1:4" ht="12.75">
      <c r="A819" s="22"/>
      <c r="C819" s="23"/>
      <c r="D819" s="332"/>
    </row>
    <row r="820" spans="1:4" ht="12.75">
      <c r="A820" s="22"/>
      <c r="C820" s="23"/>
      <c r="D820" s="332"/>
    </row>
    <row r="821" spans="1:4" ht="12.75">
      <c r="A821" s="22"/>
      <c r="C821" s="23"/>
      <c r="D821" s="332"/>
    </row>
    <row r="822" spans="1:4" ht="12.75">
      <c r="A822" s="22"/>
      <c r="C822" s="23"/>
      <c r="D822" s="332"/>
    </row>
    <row r="823" spans="1:4" ht="12.75">
      <c r="A823" s="22"/>
      <c r="C823" s="23"/>
      <c r="D823" s="332"/>
    </row>
    <row r="824" spans="1:4" ht="12.75">
      <c r="A824" s="22"/>
      <c r="C824" s="23"/>
      <c r="D824" s="332"/>
    </row>
    <row r="825" spans="1:4" ht="12.75">
      <c r="A825" s="22"/>
      <c r="C825" s="23"/>
      <c r="D825" s="332"/>
    </row>
    <row r="826" spans="1:4" ht="12.75">
      <c r="A826" s="22"/>
      <c r="C826" s="23"/>
      <c r="D826" s="332"/>
    </row>
    <row r="827" spans="1:4" ht="12.75">
      <c r="A827" s="22"/>
      <c r="C827" s="23"/>
      <c r="D827" s="332"/>
    </row>
    <row r="828" spans="1:4" ht="12.75">
      <c r="A828" s="22"/>
      <c r="C828" s="23"/>
      <c r="D828" s="332"/>
    </row>
    <row r="829" spans="1:4" ht="12.75">
      <c r="A829" s="22"/>
      <c r="C829" s="23"/>
      <c r="D829" s="332"/>
    </row>
    <row r="830" spans="1:4" ht="12.75">
      <c r="A830" s="22"/>
      <c r="C830" s="23"/>
      <c r="D830" s="332"/>
    </row>
    <row r="831" spans="1:4" ht="12.75">
      <c r="A831" s="22"/>
      <c r="C831" s="23"/>
      <c r="D831" s="332"/>
    </row>
    <row r="832" spans="1:4" ht="12.75">
      <c r="A832" s="22"/>
      <c r="C832" s="23"/>
      <c r="D832" s="332"/>
    </row>
    <row r="833" spans="1:4" ht="12.75">
      <c r="A833" s="22"/>
      <c r="C833" s="23"/>
      <c r="D833" s="332"/>
    </row>
    <row r="834" spans="1:4" ht="12.75">
      <c r="A834" s="22"/>
      <c r="C834" s="23"/>
      <c r="D834" s="332"/>
    </row>
    <row r="835" spans="1:4" ht="12.75">
      <c r="A835" s="22"/>
      <c r="C835" s="23"/>
      <c r="D835" s="332"/>
    </row>
    <row r="836" spans="1:4" ht="12.75">
      <c r="A836" s="22"/>
      <c r="C836" s="23"/>
      <c r="D836" s="332"/>
    </row>
    <row r="837" spans="1:4" ht="12.75">
      <c r="A837" s="22"/>
      <c r="C837" s="23"/>
      <c r="D837" s="332"/>
    </row>
    <row r="838" spans="1:4" ht="12.75">
      <c r="A838" s="22"/>
      <c r="C838" s="23"/>
      <c r="D838" s="332"/>
    </row>
    <row r="839" spans="1:4" ht="12.75">
      <c r="A839" s="22"/>
      <c r="C839" s="23"/>
      <c r="D839" s="332"/>
    </row>
    <row r="840" spans="1:4" ht="12.75">
      <c r="A840" s="22"/>
      <c r="C840" s="23"/>
      <c r="D840" s="332"/>
    </row>
    <row r="841" spans="1:4" ht="12.75">
      <c r="A841" s="22"/>
      <c r="C841" s="23"/>
      <c r="D841" s="332"/>
    </row>
    <row r="842" spans="1:4" ht="12.75">
      <c r="A842" s="22"/>
      <c r="C842" s="23"/>
      <c r="D842" s="332"/>
    </row>
    <row r="843" spans="1:4" ht="12.75">
      <c r="A843" s="22"/>
      <c r="C843" s="23"/>
      <c r="D843" s="332"/>
    </row>
    <row r="844" spans="1:4" ht="12.75">
      <c r="A844" s="22"/>
      <c r="C844" s="23"/>
      <c r="D844" s="332"/>
    </row>
    <row r="845" spans="1:4" ht="12.75">
      <c r="A845" s="22"/>
      <c r="C845" s="23"/>
      <c r="D845" s="332"/>
    </row>
    <row r="846" spans="1:4" ht="12.75">
      <c r="A846" s="22"/>
      <c r="C846" s="23"/>
      <c r="D846" s="332"/>
    </row>
    <row r="847" spans="1:4" ht="12.75">
      <c r="A847" s="22"/>
      <c r="C847" s="23"/>
      <c r="D847" s="332"/>
    </row>
    <row r="848" spans="1:4" ht="12.75">
      <c r="A848" s="22"/>
      <c r="C848" s="23"/>
      <c r="D848" s="332"/>
    </row>
    <row r="849" spans="1:4" ht="12.75">
      <c r="A849" s="22"/>
      <c r="C849" s="23"/>
      <c r="D849" s="332"/>
    </row>
    <row r="850" spans="1:4" ht="12.75">
      <c r="A850" s="22"/>
      <c r="C850" s="23"/>
      <c r="D850" s="332"/>
    </row>
    <row r="851" spans="1:4" ht="12.75">
      <c r="A851" s="22"/>
      <c r="C851" s="23"/>
      <c r="D851" s="332"/>
    </row>
    <row r="852" spans="1:4" ht="12.75">
      <c r="A852" s="22"/>
      <c r="C852" s="23"/>
      <c r="D852" s="332"/>
    </row>
    <row r="853" spans="1:4" ht="12.75">
      <c r="A853" s="22"/>
      <c r="C853" s="23"/>
      <c r="D853" s="332"/>
    </row>
    <row r="854" spans="1:4" ht="12.75">
      <c r="A854" s="22"/>
      <c r="C854" s="23"/>
      <c r="D854" s="332"/>
    </row>
    <row r="855" spans="1:4" ht="12.75">
      <c r="A855" s="22"/>
      <c r="C855" s="23"/>
      <c r="D855" s="332"/>
    </row>
    <row r="856" spans="1:4" ht="12.75">
      <c r="A856" s="22"/>
      <c r="C856" s="23"/>
      <c r="D856" s="332"/>
    </row>
    <row r="857" spans="1:4" ht="12.75">
      <c r="A857" s="22"/>
      <c r="C857" s="23"/>
      <c r="D857" s="332"/>
    </row>
    <row r="858" spans="1:4" ht="12.75">
      <c r="A858" s="22"/>
      <c r="C858" s="23"/>
      <c r="D858" s="332"/>
    </row>
    <row r="859" spans="1:4" ht="12.75">
      <c r="A859" s="22"/>
      <c r="C859" s="23"/>
      <c r="D859" s="332"/>
    </row>
    <row r="860" spans="1:4" ht="12.75">
      <c r="A860" s="22"/>
      <c r="C860" s="23"/>
      <c r="D860" s="332"/>
    </row>
    <row r="861" spans="1:4" ht="12.75">
      <c r="A861" s="22"/>
      <c r="C861" s="23"/>
      <c r="D861" s="332"/>
    </row>
    <row r="862" spans="1:4" ht="12.75">
      <c r="A862" s="22"/>
      <c r="C862" s="23"/>
      <c r="D862" s="332"/>
    </row>
    <row r="863" spans="1:4" ht="12.75">
      <c r="A863" s="22"/>
      <c r="C863" s="23"/>
      <c r="D863" s="332"/>
    </row>
    <row r="864" spans="1:4" ht="12.75">
      <c r="A864" s="22"/>
      <c r="C864" s="23"/>
      <c r="D864" s="332"/>
    </row>
    <row r="865" spans="1:4" ht="12.75">
      <c r="A865" s="22"/>
      <c r="C865" s="23"/>
      <c r="D865" s="332"/>
    </row>
    <row r="866" spans="1:4" ht="12.75">
      <c r="A866" s="22"/>
      <c r="C866" s="23"/>
      <c r="D866" s="332"/>
    </row>
    <row r="867" spans="1:4" ht="12.75">
      <c r="A867" s="22"/>
      <c r="C867" s="23"/>
      <c r="D867" s="332"/>
    </row>
    <row r="868" spans="1:4" ht="12.75">
      <c r="A868" s="22"/>
      <c r="C868" s="23"/>
      <c r="D868" s="332"/>
    </row>
    <row r="869" spans="1:4" ht="12.75">
      <c r="A869" s="22"/>
      <c r="C869" s="23"/>
      <c r="D869" s="332"/>
    </row>
    <row r="870" spans="1:4" ht="12.75">
      <c r="A870" s="22"/>
      <c r="C870" s="23"/>
      <c r="D870" s="332"/>
    </row>
    <row r="871" spans="1:4" ht="12.75">
      <c r="A871" s="22"/>
      <c r="C871" s="23"/>
      <c r="D871" s="332"/>
    </row>
    <row r="872" spans="1:4" ht="12.75">
      <c r="A872" s="22"/>
      <c r="C872" s="23"/>
      <c r="D872" s="332"/>
    </row>
    <row r="873" spans="1:4" ht="12.75">
      <c r="A873" s="22"/>
      <c r="C873" s="23"/>
      <c r="D873" s="332"/>
    </row>
    <row r="874" spans="1:4" ht="12.75">
      <c r="A874" s="22"/>
      <c r="C874" s="23"/>
      <c r="D874" s="332"/>
    </row>
    <row r="875" spans="1:4" ht="12.75">
      <c r="A875" s="22"/>
      <c r="C875" s="23"/>
      <c r="D875" s="332"/>
    </row>
    <row r="876" spans="1:4" ht="12.75">
      <c r="A876" s="22"/>
      <c r="C876" s="23"/>
      <c r="D876" s="332"/>
    </row>
    <row r="877" spans="1:4" ht="12.75">
      <c r="A877" s="22"/>
      <c r="C877" s="23"/>
      <c r="D877" s="332"/>
    </row>
    <row r="878" spans="1:4" ht="12.75">
      <c r="A878" s="22"/>
      <c r="C878" s="23"/>
      <c r="D878" s="332"/>
    </row>
    <row r="879" spans="1:4" ht="12.75">
      <c r="A879" s="22"/>
      <c r="C879" s="23"/>
      <c r="D879" s="332"/>
    </row>
  </sheetData>
  <sheetProtection/>
  <mergeCells count="45">
    <mergeCell ref="A344:D344"/>
    <mergeCell ref="A347:D347"/>
    <mergeCell ref="A350:D350"/>
    <mergeCell ref="A274:D274"/>
    <mergeCell ref="A284:D284"/>
    <mergeCell ref="A297:D297"/>
    <mergeCell ref="A329:D329"/>
    <mergeCell ref="A315:D315"/>
    <mergeCell ref="A321:D321"/>
    <mergeCell ref="A53:D53"/>
    <mergeCell ref="B357:C357"/>
    <mergeCell ref="A153:D153"/>
    <mergeCell ref="A166:D166"/>
    <mergeCell ref="B355:C355"/>
    <mergeCell ref="B356:C356"/>
    <mergeCell ref="A134:D134"/>
    <mergeCell ref="A341:D341"/>
    <mergeCell ref="A141:D141"/>
    <mergeCell ref="A145:D145"/>
    <mergeCell ref="A155:D155"/>
    <mergeCell ref="A332:D332"/>
    <mergeCell ref="A335:D335"/>
    <mergeCell ref="A325:D325"/>
    <mergeCell ref="A307:D307"/>
    <mergeCell ref="A309:D309"/>
    <mergeCell ref="A312:D312"/>
    <mergeCell ref="A216:D216"/>
    <mergeCell ref="A318:D318"/>
    <mergeCell ref="A229:D229"/>
    <mergeCell ref="A8:D8"/>
    <mergeCell ref="A10:D10"/>
    <mergeCell ref="A40:D40"/>
    <mergeCell ref="A46:D46"/>
    <mergeCell ref="A129:D129"/>
    <mergeCell ref="A65:D65"/>
    <mergeCell ref="A49:D49"/>
    <mergeCell ref="A77:D77"/>
    <mergeCell ref="A110:D110"/>
    <mergeCell ref="A59:D59"/>
    <mergeCell ref="A248:D248"/>
    <mergeCell ref="A181:D181"/>
    <mergeCell ref="A184:D184"/>
    <mergeCell ref="A187:D187"/>
    <mergeCell ref="A198:D198"/>
    <mergeCell ref="A206:D20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10" r:id="rId2"/>
  <headerFooter alignWithMargins="0">
    <oddFooter>&amp;CStrona &amp;P z &amp;N</oddFooter>
  </headerFooter>
  <rowBreaks count="4" manualBreakCount="4">
    <brk id="48" max="3" man="1"/>
    <brk id="64" max="3" man="1"/>
    <brk id="128" max="3" man="1"/>
    <brk id="209" max="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E51"/>
  <sheetViews>
    <sheetView view="pageBreakPreview" zoomScale="60" zoomScalePageLayoutView="0" workbookViewId="0" topLeftCell="A1">
      <selection activeCell="U63" sqref="U63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2.7109375" style="8" customWidth="1"/>
    <col min="5" max="5" width="10.8515625" style="4" customWidth="1"/>
    <col min="6" max="6" width="13.57421875" style="4" customWidth="1"/>
    <col min="7" max="7" width="9.7109375" style="6" customWidth="1"/>
    <col min="8" max="8" width="12.00390625" style="32" customWidth="1"/>
    <col min="9" max="9" width="12.00390625" style="4" customWidth="1"/>
    <col min="10" max="10" width="13.140625" style="4" customWidth="1"/>
    <col min="11" max="11" width="11.57421875" style="6" customWidth="1"/>
    <col min="12" max="12" width="11.421875" style="4" customWidth="1"/>
    <col min="13" max="13" width="10.8515625" style="6" customWidth="1"/>
    <col min="14" max="14" width="15.140625" style="4" customWidth="1"/>
    <col min="15" max="15" width="6.57421875" style="32" customWidth="1"/>
    <col min="16" max="16" width="10.00390625" style="4" customWidth="1"/>
    <col min="17" max="17" width="9.140625" style="4" customWidth="1"/>
    <col min="18" max="18" width="11.421875" style="4" customWidth="1"/>
    <col min="19" max="19" width="10.7109375" style="4" customWidth="1"/>
    <col min="20" max="20" width="14.7109375" style="4" customWidth="1"/>
    <col min="21" max="21" width="10.140625" style="4" customWidth="1"/>
    <col min="22" max="22" width="9.140625" style="4" customWidth="1"/>
    <col min="23" max="26" width="15.00390625" style="4" customWidth="1"/>
    <col min="27" max="30" width="8.00390625" style="4" customWidth="1"/>
    <col min="31" max="16384" width="9.140625" style="4" customWidth="1"/>
  </cols>
  <sheetData>
    <row r="1" ht="12.75"/>
    <row r="2" ht="12.75"/>
    <row r="3" ht="12.75"/>
    <row r="4" ht="12.75"/>
    <row r="5" ht="12.75"/>
    <row r="6" ht="12.75"/>
    <row r="7" spans="1:12" ht="18">
      <c r="A7" s="5" t="s">
        <v>151</v>
      </c>
      <c r="K7" s="381"/>
      <c r="L7" s="381"/>
    </row>
    <row r="8" spans="1:12" ht="23.25" customHeight="1">
      <c r="A8" s="382" t="s">
        <v>25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3"/>
    </row>
    <row r="9" spans="1:31" s="11" customFormat="1" ht="18" customHeight="1">
      <c r="A9" s="380" t="s">
        <v>26</v>
      </c>
      <c r="B9" s="357" t="s">
        <v>27</v>
      </c>
      <c r="C9" s="357" t="s">
        <v>28</v>
      </c>
      <c r="D9" s="357" t="s">
        <v>29</v>
      </c>
      <c r="E9" s="357" t="s">
        <v>30</v>
      </c>
      <c r="F9" s="357" t="s">
        <v>13</v>
      </c>
      <c r="G9" s="357" t="s">
        <v>87</v>
      </c>
      <c r="H9" s="357"/>
      <c r="I9" s="357" t="s">
        <v>81</v>
      </c>
      <c r="J9" s="357" t="s">
        <v>31</v>
      </c>
      <c r="K9" s="357" t="s">
        <v>14</v>
      </c>
      <c r="L9" s="357" t="s">
        <v>15</v>
      </c>
      <c r="M9" s="357" t="s">
        <v>16</v>
      </c>
      <c r="N9" s="357" t="s">
        <v>17</v>
      </c>
      <c r="O9" s="380" t="s">
        <v>26</v>
      </c>
      <c r="P9" s="357" t="s">
        <v>82</v>
      </c>
      <c r="Q9" s="357" t="s">
        <v>83</v>
      </c>
      <c r="R9" s="357" t="s">
        <v>21</v>
      </c>
      <c r="S9" s="357" t="s">
        <v>18</v>
      </c>
      <c r="T9" s="357" t="s">
        <v>101</v>
      </c>
      <c r="U9" s="357" t="s">
        <v>37</v>
      </c>
      <c r="V9" s="357"/>
      <c r="W9" s="357" t="s">
        <v>84</v>
      </c>
      <c r="X9" s="357"/>
      <c r="Y9" s="357" t="s">
        <v>85</v>
      </c>
      <c r="Z9" s="357"/>
      <c r="AA9" s="357" t="s">
        <v>102</v>
      </c>
      <c r="AB9" s="357"/>
      <c r="AC9" s="357"/>
      <c r="AD9" s="357"/>
      <c r="AE9" s="357" t="s">
        <v>86</v>
      </c>
    </row>
    <row r="10" spans="1:31" s="11" customFormat="1" ht="36.75" customHeight="1">
      <c r="A10" s="380"/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80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</row>
    <row r="11" spans="1:31" s="11" customFormat="1" ht="42" customHeight="1">
      <c r="A11" s="380"/>
      <c r="B11" s="357"/>
      <c r="C11" s="357"/>
      <c r="D11" s="357"/>
      <c r="E11" s="357"/>
      <c r="F11" s="357"/>
      <c r="G11" s="288" t="s">
        <v>19</v>
      </c>
      <c r="H11" s="288" t="s">
        <v>20</v>
      </c>
      <c r="I11" s="357"/>
      <c r="J11" s="357"/>
      <c r="K11" s="357"/>
      <c r="L11" s="357"/>
      <c r="M11" s="357"/>
      <c r="N11" s="357"/>
      <c r="O11" s="380"/>
      <c r="P11" s="357"/>
      <c r="Q11" s="357"/>
      <c r="R11" s="357"/>
      <c r="S11" s="357"/>
      <c r="T11" s="357"/>
      <c r="U11" s="288" t="s">
        <v>19</v>
      </c>
      <c r="V11" s="288" t="s">
        <v>20</v>
      </c>
      <c r="W11" s="288" t="s">
        <v>32</v>
      </c>
      <c r="X11" s="288" t="s">
        <v>33</v>
      </c>
      <c r="Y11" s="288" t="s">
        <v>32</v>
      </c>
      <c r="Z11" s="288" t="s">
        <v>33</v>
      </c>
      <c r="AA11" s="288" t="s">
        <v>89</v>
      </c>
      <c r="AB11" s="288" t="s">
        <v>90</v>
      </c>
      <c r="AC11" s="288" t="s">
        <v>91</v>
      </c>
      <c r="AD11" s="288" t="s">
        <v>92</v>
      </c>
      <c r="AE11" s="357"/>
    </row>
    <row r="12" spans="1:31" ht="18.75" customHeight="1">
      <c r="A12" s="355" t="s">
        <v>520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60"/>
      <c r="P12" s="59"/>
      <c r="Q12" s="59"/>
      <c r="R12" s="59"/>
      <c r="S12" s="59"/>
      <c r="T12" s="59"/>
      <c r="U12" s="59"/>
      <c r="V12" s="69"/>
      <c r="W12" s="69"/>
      <c r="X12" s="69"/>
      <c r="Y12" s="69"/>
      <c r="Z12" s="69"/>
      <c r="AA12" s="69"/>
      <c r="AB12" s="69"/>
      <c r="AC12" s="69"/>
      <c r="AD12" s="69"/>
      <c r="AE12" s="69"/>
    </row>
    <row r="13" spans="1:31" s="105" customFormat="1" ht="38.25">
      <c r="A13" s="38">
        <v>1</v>
      </c>
      <c r="B13" s="108" t="s">
        <v>371</v>
      </c>
      <c r="C13" s="108" t="s">
        <v>372</v>
      </c>
      <c r="D13" s="108">
        <v>4656</v>
      </c>
      <c r="E13" s="109" t="s">
        <v>373</v>
      </c>
      <c r="F13" s="108" t="s">
        <v>374</v>
      </c>
      <c r="G13" s="108"/>
      <c r="H13" s="108"/>
      <c r="I13" s="108">
        <v>11100</v>
      </c>
      <c r="J13" s="108">
        <v>1986</v>
      </c>
      <c r="K13" s="108"/>
      <c r="L13" s="108"/>
      <c r="M13" s="108">
        <v>4</v>
      </c>
      <c r="N13" s="108"/>
      <c r="O13" s="108">
        <v>1</v>
      </c>
      <c r="P13" s="108">
        <v>15400</v>
      </c>
      <c r="Q13" s="108" t="s">
        <v>375</v>
      </c>
      <c r="R13" s="108"/>
      <c r="S13" s="108"/>
      <c r="T13" s="108"/>
      <c r="U13" s="108"/>
      <c r="V13" s="108"/>
      <c r="W13" s="109" t="s">
        <v>934</v>
      </c>
      <c r="X13" s="109" t="s">
        <v>935</v>
      </c>
      <c r="Y13" s="213"/>
      <c r="Z13" s="213"/>
      <c r="AA13" s="80" t="s">
        <v>376</v>
      </c>
      <c r="AB13" s="80" t="s">
        <v>376</v>
      </c>
      <c r="AC13" s="268"/>
      <c r="AD13" s="269"/>
      <c r="AE13" s="258"/>
    </row>
    <row r="14" spans="1:31" s="105" customFormat="1" ht="38.25">
      <c r="A14" s="38">
        <v>3</v>
      </c>
      <c r="B14" s="108" t="s">
        <v>377</v>
      </c>
      <c r="C14" s="108" t="s">
        <v>378</v>
      </c>
      <c r="D14" s="108" t="s">
        <v>379</v>
      </c>
      <c r="E14" s="109" t="s">
        <v>380</v>
      </c>
      <c r="F14" s="108" t="s">
        <v>374</v>
      </c>
      <c r="G14" s="108"/>
      <c r="H14" s="108"/>
      <c r="I14" s="108">
        <v>4580</v>
      </c>
      <c r="J14" s="108">
        <v>2004</v>
      </c>
      <c r="K14" s="108"/>
      <c r="L14" s="108"/>
      <c r="M14" s="108">
        <v>6</v>
      </c>
      <c r="N14" s="214">
        <v>12000</v>
      </c>
      <c r="O14" s="108">
        <v>3</v>
      </c>
      <c r="P14" s="108"/>
      <c r="Q14" s="108" t="s">
        <v>375</v>
      </c>
      <c r="R14" s="108"/>
      <c r="S14" s="108"/>
      <c r="T14" s="108"/>
      <c r="U14" s="108"/>
      <c r="V14" s="108"/>
      <c r="W14" s="109" t="s">
        <v>936</v>
      </c>
      <c r="X14" s="109" t="s">
        <v>937</v>
      </c>
      <c r="Y14" s="213"/>
      <c r="Z14" s="213"/>
      <c r="AA14" s="80" t="s">
        <v>376</v>
      </c>
      <c r="AB14" s="80" t="s">
        <v>376</v>
      </c>
      <c r="AC14" s="268"/>
      <c r="AD14" s="269"/>
      <c r="AE14" s="258"/>
    </row>
    <row r="15" spans="1:31" s="107" customFormat="1" ht="38.25">
      <c r="A15" s="38">
        <v>4</v>
      </c>
      <c r="B15" s="108" t="s">
        <v>381</v>
      </c>
      <c r="C15" s="108" t="s">
        <v>382</v>
      </c>
      <c r="D15" s="108" t="s">
        <v>383</v>
      </c>
      <c r="E15" s="109" t="s">
        <v>384</v>
      </c>
      <c r="F15" s="108" t="s">
        <v>385</v>
      </c>
      <c r="G15" s="108"/>
      <c r="H15" s="108"/>
      <c r="I15" s="108"/>
      <c r="J15" s="108">
        <v>2007</v>
      </c>
      <c r="K15" s="108"/>
      <c r="L15" s="108"/>
      <c r="M15" s="108">
        <v>6</v>
      </c>
      <c r="N15" s="108"/>
      <c r="O15" s="108">
        <v>4</v>
      </c>
      <c r="P15" s="108">
        <v>3490</v>
      </c>
      <c r="Q15" s="108" t="s">
        <v>375</v>
      </c>
      <c r="R15" s="108"/>
      <c r="S15" s="108"/>
      <c r="T15" s="108"/>
      <c r="U15" s="108"/>
      <c r="V15" s="108"/>
      <c r="W15" s="109" t="s">
        <v>938</v>
      </c>
      <c r="X15" s="109" t="s">
        <v>939</v>
      </c>
      <c r="Y15" s="213"/>
      <c r="Z15" s="213"/>
      <c r="AA15" s="80" t="s">
        <v>376</v>
      </c>
      <c r="AB15" s="80" t="s">
        <v>376</v>
      </c>
      <c r="AC15" s="268"/>
      <c r="AD15" s="269"/>
      <c r="AE15" s="259"/>
    </row>
    <row r="16" spans="1:31" s="105" customFormat="1" ht="38.25">
      <c r="A16" s="38">
        <v>5</v>
      </c>
      <c r="B16" s="108" t="s">
        <v>386</v>
      </c>
      <c r="C16" s="108" t="s">
        <v>387</v>
      </c>
      <c r="D16" s="108" t="s">
        <v>388</v>
      </c>
      <c r="E16" s="109" t="s">
        <v>389</v>
      </c>
      <c r="F16" s="108" t="s">
        <v>385</v>
      </c>
      <c r="G16" s="108"/>
      <c r="H16" s="108"/>
      <c r="I16" s="108"/>
      <c r="J16" s="108">
        <v>2007</v>
      </c>
      <c r="K16" s="108"/>
      <c r="L16" s="108"/>
      <c r="M16" s="108">
        <v>6</v>
      </c>
      <c r="N16" s="108"/>
      <c r="O16" s="108">
        <v>5</v>
      </c>
      <c r="P16" s="108">
        <v>3490</v>
      </c>
      <c r="Q16" s="108" t="s">
        <v>375</v>
      </c>
      <c r="R16" s="108"/>
      <c r="S16" s="108"/>
      <c r="T16" s="108"/>
      <c r="U16" s="108"/>
      <c r="V16" s="108"/>
      <c r="W16" s="109" t="s">
        <v>940</v>
      </c>
      <c r="X16" s="109" t="s">
        <v>941</v>
      </c>
      <c r="Y16" s="213"/>
      <c r="Z16" s="213"/>
      <c r="AA16" s="80" t="s">
        <v>376</v>
      </c>
      <c r="AB16" s="80" t="s">
        <v>376</v>
      </c>
      <c r="AC16" s="268"/>
      <c r="AD16" s="269"/>
      <c r="AE16" s="258"/>
    </row>
    <row r="17" spans="1:31" s="105" customFormat="1" ht="38.25">
      <c r="A17" s="38">
        <v>6</v>
      </c>
      <c r="B17" s="108" t="s">
        <v>390</v>
      </c>
      <c r="C17" s="108" t="s">
        <v>391</v>
      </c>
      <c r="D17" s="108" t="s">
        <v>392</v>
      </c>
      <c r="E17" s="109" t="s">
        <v>393</v>
      </c>
      <c r="F17" s="108" t="s">
        <v>394</v>
      </c>
      <c r="G17" s="108"/>
      <c r="H17" s="108"/>
      <c r="I17" s="108">
        <v>2476</v>
      </c>
      <c r="J17" s="108">
        <v>2006</v>
      </c>
      <c r="K17" s="108"/>
      <c r="L17" s="108"/>
      <c r="M17" s="108">
        <v>6</v>
      </c>
      <c r="N17" s="108"/>
      <c r="O17" s="108">
        <v>6</v>
      </c>
      <c r="P17" s="108"/>
      <c r="Q17" s="108" t="s">
        <v>375</v>
      </c>
      <c r="R17" s="108"/>
      <c r="S17" s="108"/>
      <c r="T17" s="108"/>
      <c r="U17" s="108"/>
      <c r="V17" s="108"/>
      <c r="W17" s="109" t="s">
        <v>942</v>
      </c>
      <c r="X17" s="109" t="s">
        <v>943</v>
      </c>
      <c r="Y17" s="213"/>
      <c r="Z17" s="213"/>
      <c r="AA17" s="80" t="s">
        <v>376</v>
      </c>
      <c r="AB17" s="80" t="s">
        <v>376</v>
      </c>
      <c r="AC17" s="268"/>
      <c r="AD17" s="269"/>
      <c r="AE17" s="258"/>
    </row>
    <row r="18" spans="1:31" s="107" customFormat="1" ht="38.25">
      <c r="A18" s="38">
        <v>7</v>
      </c>
      <c r="B18" s="108" t="s">
        <v>395</v>
      </c>
      <c r="C18" s="108">
        <v>1015</v>
      </c>
      <c r="D18" s="108" t="s">
        <v>396</v>
      </c>
      <c r="E18" s="109" t="s">
        <v>397</v>
      </c>
      <c r="F18" s="108" t="s">
        <v>398</v>
      </c>
      <c r="G18" s="108"/>
      <c r="H18" s="108"/>
      <c r="I18" s="108"/>
      <c r="J18" s="108"/>
      <c r="K18" s="108"/>
      <c r="L18" s="108"/>
      <c r="M18" s="108">
        <v>2</v>
      </c>
      <c r="N18" s="108"/>
      <c r="O18" s="108">
        <v>7</v>
      </c>
      <c r="P18" s="108"/>
      <c r="Q18" s="108" t="s">
        <v>375</v>
      </c>
      <c r="R18" s="108"/>
      <c r="S18" s="108"/>
      <c r="T18" s="108"/>
      <c r="U18" s="108"/>
      <c r="V18" s="108"/>
      <c r="W18" s="109" t="s">
        <v>944</v>
      </c>
      <c r="X18" s="109" t="s">
        <v>945</v>
      </c>
      <c r="Y18" s="213"/>
      <c r="Z18" s="213"/>
      <c r="AA18" s="80" t="s">
        <v>376</v>
      </c>
      <c r="AB18" s="80" t="s">
        <v>376</v>
      </c>
      <c r="AC18" s="268"/>
      <c r="AD18" s="269"/>
      <c r="AE18" s="259"/>
    </row>
    <row r="19" spans="1:31" s="105" customFormat="1" ht="38.25">
      <c r="A19" s="38">
        <v>8</v>
      </c>
      <c r="B19" s="108" t="s">
        <v>399</v>
      </c>
      <c r="C19" s="108" t="s">
        <v>400</v>
      </c>
      <c r="D19" s="108" t="s">
        <v>401</v>
      </c>
      <c r="E19" s="109" t="s">
        <v>402</v>
      </c>
      <c r="F19" s="108" t="s">
        <v>403</v>
      </c>
      <c r="G19" s="108"/>
      <c r="H19" s="108"/>
      <c r="I19" s="108">
        <v>6871</v>
      </c>
      <c r="J19" s="108">
        <v>2010</v>
      </c>
      <c r="K19" s="108"/>
      <c r="L19" s="108"/>
      <c r="M19" s="108">
        <v>6</v>
      </c>
      <c r="N19" s="108"/>
      <c r="O19" s="108">
        <v>8</v>
      </c>
      <c r="P19" s="108">
        <v>15000</v>
      </c>
      <c r="Q19" s="108" t="s">
        <v>375</v>
      </c>
      <c r="R19" s="108"/>
      <c r="S19" s="108"/>
      <c r="T19" s="108"/>
      <c r="U19" s="108"/>
      <c r="V19" s="108"/>
      <c r="W19" s="109" t="s">
        <v>946</v>
      </c>
      <c r="X19" s="109" t="s">
        <v>991</v>
      </c>
      <c r="Y19" s="213"/>
      <c r="Z19" s="213"/>
      <c r="AA19" s="80" t="s">
        <v>376</v>
      </c>
      <c r="AB19" s="80" t="s">
        <v>376</v>
      </c>
      <c r="AC19" s="268"/>
      <c r="AD19" s="269"/>
      <c r="AE19" s="258"/>
    </row>
    <row r="20" spans="1:31" s="105" customFormat="1" ht="38.25">
      <c r="A20" s="38">
        <v>9</v>
      </c>
      <c r="B20" s="108" t="s">
        <v>381</v>
      </c>
      <c r="C20" s="108" t="s">
        <v>382</v>
      </c>
      <c r="D20" s="108" t="s">
        <v>404</v>
      </c>
      <c r="E20" s="109" t="s">
        <v>405</v>
      </c>
      <c r="F20" s="108" t="s">
        <v>385</v>
      </c>
      <c r="G20" s="108"/>
      <c r="H20" s="108"/>
      <c r="I20" s="108">
        <v>2402</v>
      </c>
      <c r="J20" s="108">
        <v>2010</v>
      </c>
      <c r="K20" s="108"/>
      <c r="L20" s="108"/>
      <c r="M20" s="108">
        <v>6</v>
      </c>
      <c r="N20" s="108"/>
      <c r="O20" s="108">
        <v>9</v>
      </c>
      <c r="P20" s="214">
        <v>3490</v>
      </c>
      <c r="Q20" s="108" t="s">
        <v>375</v>
      </c>
      <c r="R20" s="108"/>
      <c r="S20" s="108"/>
      <c r="T20" s="108"/>
      <c r="U20" s="108"/>
      <c r="V20" s="108"/>
      <c r="W20" s="109" t="s">
        <v>947</v>
      </c>
      <c r="X20" s="109" t="s">
        <v>948</v>
      </c>
      <c r="Y20" s="213"/>
      <c r="Z20" s="213"/>
      <c r="AA20" s="80" t="s">
        <v>376</v>
      </c>
      <c r="AB20" s="80" t="s">
        <v>376</v>
      </c>
      <c r="AC20" s="268"/>
      <c r="AD20" s="269"/>
      <c r="AE20" s="258"/>
    </row>
    <row r="21" spans="1:31" s="105" customFormat="1" ht="38.25">
      <c r="A21" s="38">
        <v>10</v>
      </c>
      <c r="B21" s="108" t="s">
        <v>406</v>
      </c>
      <c r="C21" s="108" t="s">
        <v>407</v>
      </c>
      <c r="D21" s="108" t="s">
        <v>408</v>
      </c>
      <c r="E21" s="109" t="s">
        <v>409</v>
      </c>
      <c r="F21" s="108" t="s">
        <v>374</v>
      </c>
      <c r="G21" s="108"/>
      <c r="H21" s="108"/>
      <c r="I21" s="108">
        <v>2461</v>
      </c>
      <c r="J21" s="108">
        <v>2000</v>
      </c>
      <c r="K21" s="108"/>
      <c r="L21" s="108"/>
      <c r="M21" s="108">
        <v>9</v>
      </c>
      <c r="N21" s="108"/>
      <c r="O21" s="108">
        <v>10</v>
      </c>
      <c r="P21" s="108">
        <v>2890</v>
      </c>
      <c r="Q21" s="108" t="s">
        <v>375</v>
      </c>
      <c r="R21" s="108"/>
      <c r="S21" s="108"/>
      <c r="T21" s="108"/>
      <c r="U21" s="108"/>
      <c r="V21" s="108"/>
      <c r="W21" s="109" t="s">
        <v>949</v>
      </c>
      <c r="X21" s="109" t="s">
        <v>950</v>
      </c>
      <c r="Y21" s="109"/>
      <c r="Z21" s="109"/>
      <c r="AA21" s="80" t="s">
        <v>376</v>
      </c>
      <c r="AB21" s="80" t="s">
        <v>376</v>
      </c>
      <c r="AC21" s="268"/>
      <c r="AD21" s="269"/>
      <c r="AE21" s="258"/>
    </row>
    <row r="22" spans="1:31" s="107" customFormat="1" ht="38.25">
      <c r="A22" s="38">
        <v>11</v>
      </c>
      <c r="B22" s="108" t="s">
        <v>410</v>
      </c>
      <c r="C22" s="108" t="s">
        <v>411</v>
      </c>
      <c r="D22" s="108" t="s">
        <v>412</v>
      </c>
      <c r="E22" s="109" t="s">
        <v>413</v>
      </c>
      <c r="F22" s="108" t="s">
        <v>414</v>
      </c>
      <c r="G22" s="108"/>
      <c r="H22" s="108"/>
      <c r="I22" s="108">
        <v>2987</v>
      </c>
      <c r="J22" s="108">
        <v>2015</v>
      </c>
      <c r="K22" s="108"/>
      <c r="L22" s="108"/>
      <c r="M22" s="108">
        <v>20</v>
      </c>
      <c r="N22" s="108"/>
      <c r="O22" s="108">
        <v>11</v>
      </c>
      <c r="P22" s="108">
        <v>5300</v>
      </c>
      <c r="Q22" s="108" t="s">
        <v>375</v>
      </c>
      <c r="R22" s="108">
        <v>217985</v>
      </c>
      <c r="S22" s="108"/>
      <c r="T22" s="215">
        <v>151000</v>
      </c>
      <c r="U22" s="108"/>
      <c r="V22" s="108"/>
      <c r="W22" s="109" t="s">
        <v>951</v>
      </c>
      <c r="X22" s="109" t="s">
        <v>952</v>
      </c>
      <c r="Y22" s="109" t="s">
        <v>951</v>
      </c>
      <c r="Z22" s="109" t="s">
        <v>952</v>
      </c>
      <c r="AA22" s="80" t="s">
        <v>376</v>
      </c>
      <c r="AB22" s="80" t="s">
        <v>376</v>
      </c>
      <c r="AC22" s="80" t="s">
        <v>376</v>
      </c>
      <c r="AD22" s="269"/>
      <c r="AE22" s="259"/>
    </row>
    <row r="23" spans="1:31" s="105" customFormat="1" ht="38.25">
      <c r="A23" s="38">
        <v>12</v>
      </c>
      <c r="B23" s="108" t="s">
        <v>415</v>
      </c>
      <c r="C23" s="108" t="s">
        <v>372</v>
      </c>
      <c r="D23" s="108" t="s">
        <v>416</v>
      </c>
      <c r="E23" s="109" t="s">
        <v>417</v>
      </c>
      <c r="F23" s="108" t="s">
        <v>418</v>
      </c>
      <c r="G23" s="108"/>
      <c r="H23" s="108"/>
      <c r="I23" s="108" t="s">
        <v>372</v>
      </c>
      <c r="J23" s="108">
        <v>1986</v>
      </c>
      <c r="K23" s="108"/>
      <c r="L23" s="108"/>
      <c r="M23" s="108">
        <v>0</v>
      </c>
      <c r="N23" s="108"/>
      <c r="O23" s="108">
        <v>12</v>
      </c>
      <c r="P23" s="108"/>
      <c r="Q23" s="108" t="s">
        <v>375</v>
      </c>
      <c r="R23" s="108"/>
      <c r="S23" s="108"/>
      <c r="T23" s="108"/>
      <c r="U23" s="108"/>
      <c r="V23" s="108"/>
      <c r="W23" s="109" t="s">
        <v>953</v>
      </c>
      <c r="X23" s="109" t="s">
        <v>954</v>
      </c>
      <c r="Y23" s="109"/>
      <c r="Z23" s="109"/>
      <c r="AA23" s="80" t="s">
        <v>376</v>
      </c>
      <c r="AB23" s="270"/>
      <c r="AC23" s="268"/>
      <c r="AD23" s="269"/>
      <c r="AE23" s="258"/>
    </row>
    <row r="24" spans="1:31" s="105" customFormat="1" ht="38.25">
      <c r="A24" s="38">
        <v>13</v>
      </c>
      <c r="B24" s="108" t="s">
        <v>419</v>
      </c>
      <c r="C24" s="108" t="s">
        <v>420</v>
      </c>
      <c r="D24" s="108" t="s">
        <v>421</v>
      </c>
      <c r="E24" s="109" t="s">
        <v>422</v>
      </c>
      <c r="F24" s="108" t="s">
        <v>423</v>
      </c>
      <c r="G24" s="108"/>
      <c r="H24" s="108"/>
      <c r="I24" s="108">
        <v>7698</v>
      </c>
      <c r="J24" s="108">
        <v>2014</v>
      </c>
      <c r="K24" s="108"/>
      <c r="L24" s="108"/>
      <c r="M24" s="108">
        <v>6</v>
      </c>
      <c r="N24" s="108"/>
      <c r="O24" s="108">
        <v>13</v>
      </c>
      <c r="P24" s="108">
        <v>13500</v>
      </c>
      <c r="Q24" s="108" t="s">
        <v>375</v>
      </c>
      <c r="R24" s="108"/>
      <c r="S24" s="108"/>
      <c r="T24" s="108"/>
      <c r="U24" s="108"/>
      <c r="V24" s="108"/>
      <c r="W24" s="109" t="s">
        <v>955</v>
      </c>
      <c r="X24" s="109" t="s">
        <v>956</v>
      </c>
      <c r="Y24" s="109"/>
      <c r="Z24" s="109"/>
      <c r="AA24" s="80" t="s">
        <v>376</v>
      </c>
      <c r="AB24" s="80" t="s">
        <v>376</v>
      </c>
      <c r="AC24" s="268"/>
      <c r="AD24" s="269"/>
      <c r="AE24" s="258"/>
    </row>
    <row r="25" spans="1:31" s="105" customFormat="1" ht="38.25">
      <c r="A25" s="38">
        <v>14</v>
      </c>
      <c r="B25" s="36" t="s">
        <v>424</v>
      </c>
      <c r="C25" s="108" t="s">
        <v>425</v>
      </c>
      <c r="D25" s="36" t="s">
        <v>426</v>
      </c>
      <c r="E25" s="80" t="s">
        <v>427</v>
      </c>
      <c r="F25" s="108" t="s">
        <v>428</v>
      </c>
      <c r="G25" s="108"/>
      <c r="H25" s="108"/>
      <c r="I25" s="36" t="s">
        <v>372</v>
      </c>
      <c r="J25" s="36">
        <v>2015</v>
      </c>
      <c r="K25" s="108"/>
      <c r="L25" s="108"/>
      <c r="M25" s="36">
        <v>0</v>
      </c>
      <c r="N25" s="108"/>
      <c r="O25" s="108">
        <v>14</v>
      </c>
      <c r="P25" s="108"/>
      <c r="Q25" s="108" t="s">
        <v>375</v>
      </c>
      <c r="R25" s="108"/>
      <c r="S25" s="108"/>
      <c r="T25" s="36"/>
      <c r="U25" s="108"/>
      <c r="V25" s="108"/>
      <c r="W25" s="109" t="s">
        <v>957</v>
      </c>
      <c r="X25" s="109" t="s">
        <v>958</v>
      </c>
      <c r="Y25" s="36"/>
      <c r="Z25" s="36"/>
      <c r="AA25" s="80" t="s">
        <v>376</v>
      </c>
      <c r="AB25" s="267"/>
      <c r="AC25" s="267"/>
      <c r="AD25" s="269"/>
      <c r="AE25" s="258"/>
    </row>
    <row r="26" spans="1:31" s="107" customFormat="1" ht="38.25">
      <c r="A26" s="38">
        <v>15</v>
      </c>
      <c r="B26" s="36" t="s">
        <v>429</v>
      </c>
      <c r="C26" s="36" t="s">
        <v>430</v>
      </c>
      <c r="D26" s="36" t="s">
        <v>431</v>
      </c>
      <c r="E26" s="80" t="s">
        <v>432</v>
      </c>
      <c r="F26" s="108" t="s">
        <v>423</v>
      </c>
      <c r="G26" s="108"/>
      <c r="H26" s="108"/>
      <c r="I26" s="36">
        <v>2198</v>
      </c>
      <c r="J26" s="36">
        <v>2015</v>
      </c>
      <c r="K26" s="108"/>
      <c r="L26" s="108"/>
      <c r="M26" s="36">
        <v>6</v>
      </c>
      <c r="N26" s="108"/>
      <c r="O26" s="108">
        <v>15</v>
      </c>
      <c r="P26" s="108">
        <v>3100</v>
      </c>
      <c r="Q26" s="108" t="s">
        <v>375</v>
      </c>
      <c r="R26" s="108"/>
      <c r="S26" s="108"/>
      <c r="T26" s="36"/>
      <c r="U26" s="108"/>
      <c r="V26" s="108"/>
      <c r="W26" s="109" t="s">
        <v>959</v>
      </c>
      <c r="X26" s="109" t="s">
        <v>960</v>
      </c>
      <c r="Y26" s="36"/>
      <c r="Z26" s="36"/>
      <c r="AA26" s="80" t="s">
        <v>376</v>
      </c>
      <c r="AB26" s="80" t="s">
        <v>376</v>
      </c>
      <c r="AC26" s="267"/>
      <c r="AD26" s="269"/>
      <c r="AE26" s="259"/>
    </row>
    <row r="27" spans="1:31" s="105" customFormat="1" ht="38.25">
      <c r="A27" s="38">
        <v>16</v>
      </c>
      <c r="B27" s="108" t="s">
        <v>433</v>
      </c>
      <c r="C27" s="108" t="s">
        <v>434</v>
      </c>
      <c r="D27" s="51" t="s">
        <v>435</v>
      </c>
      <c r="E27" s="109" t="s">
        <v>436</v>
      </c>
      <c r="F27" s="108" t="s">
        <v>437</v>
      </c>
      <c r="G27" s="108"/>
      <c r="H27" s="108"/>
      <c r="I27" s="108" t="s">
        <v>372</v>
      </c>
      <c r="J27" s="108">
        <v>2018</v>
      </c>
      <c r="K27" s="108"/>
      <c r="L27" s="108"/>
      <c r="M27" s="108">
        <v>0</v>
      </c>
      <c r="N27" s="108">
        <v>440</v>
      </c>
      <c r="O27" s="108">
        <v>16</v>
      </c>
      <c r="P27" s="108">
        <v>7050</v>
      </c>
      <c r="Q27" s="108" t="s">
        <v>375</v>
      </c>
      <c r="R27" s="108"/>
      <c r="S27" s="108"/>
      <c r="T27" s="108"/>
      <c r="U27" s="108"/>
      <c r="V27" s="108"/>
      <c r="W27" s="109" t="s">
        <v>961</v>
      </c>
      <c r="X27" s="109" t="s">
        <v>962</v>
      </c>
      <c r="Y27" s="109"/>
      <c r="Z27" s="109"/>
      <c r="AA27" s="80" t="s">
        <v>376</v>
      </c>
      <c r="AB27" s="267"/>
      <c r="AC27" s="267"/>
      <c r="AD27" s="267"/>
      <c r="AE27" s="258"/>
    </row>
    <row r="28" spans="1:31" s="105" customFormat="1" ht="38.25">
      <c r="A28" s="38">
        <v>17</v>
      </c>
      <c r="B28" s="108" t="s">
        <v>438</v>
      </c>
      <c r="C28" s="108" t="s">
        <v>439</v>
      </c>
      <c r="D28" s="51" t="s">
        <v>440</v>
      </c>
      <c r="E28" s="109" t="s">
        <v>441</v>
      </c>
      <c r="F28" s="108" t="s">
        <v>442</v>
      </c>
      <c r="G28" s="108"/>
      <c r="H28" s="108"/>
      <c r="I28" s="108">
        <v>999</v>
      </c>
      <c r="J28" s="108">
        <v>2018</v>
      </c>
      <c r="K28" s="108" t="s">
        <v>443</v>
      </c>
      <c r="L28" s="108"/>
      <c r="M28" s="108">
        <v>5</v>
      </c>
      <c r="N28" s="108">
        <v>469</v>
      </c>
      <c r="O28" s="108">
        <v>17</v>
      </c>
      <c r="P28" s="108">
        <v>1487</v>
      </c>
      <c r="Q28" s="108" t="s">
        <v>375</v>
      </c>
      <c r="R28" s="108">
        <v>36339</v>
      </c>
      <c r="S28" s="108"/>
      <c r="T28" s="216">
        <v>29700</v>
      </c>
      <c r="U28" s="108"/>
      <c r="V28" s="108"/>
      <c r="W28" s="109" t="s">
        <v>963</v>
      </c>
      <c r="X28" s="109" t="s">
        <v>964</v>
      </c>
      <c r="Y28" s="109" t="s">
        <v>963</v>
      </c>
      <c r="Z28" s="109" t="s">
        <v>964</v>
      </c>
      <c r="AA28" s="80" t="s">
        <v>6</v>
      </c>
      <c r="AB28" s="80" t="s">
        <v>6</v>
      </c>
      <c r="AC28" s="80" t="s">
        <v>6</v>
      </c>
      <c r="AD28" s="80" t="s">
        <v>6</v>
      </c>
      <c r="AE28" s="104"/>
    </row>
    <row r="29" spans="1:31" s="105" customFormat="1" ht="18.75" customHeight="1">
      <c r="A29" s="207" t="s">
        <v>444</v>
      </c>
      <c r="B29" s="110"/>
      <c r="C29" s="110"/>
      <c r="D29" s="208"/>
      <c r="E29" s="209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209"/>
      <c r="X29" s="209"/>
      <c r="Y29" s="209"/>
      <c r="Z29" s="209"/>
      <c r="AA29" s="209"/>
      <c r="AB29" s="210"/>
      <c r="AC29" s="211"/>
      <c r="AD29" s="210"/>
      <c r="AE29" s="210"/>
    </row>
    <row r="30" spans="1:31" s="107" customFormat="1" ht="38.25">
      <c r="A30" s="38">
        <v>18</v>
      </c>
      <c r="B30" s="38" t="s">
        <v>445</v>
      </c>
      <c r="C30" s="38" t="s">
        <v>372</v>
      </c>
      <c r="D30" s="111" t="s">
        <v>446</v>
      </c>
      <c r="E30" s="109" t="s">
        <v>447</v>
      </c>
      <c r="F30" s="38" t="s">
        <v>428</v>
      </c>
      <c r="G30" s="38"/>
      <c r="H30" s="38"/>
      <c r="I30" s="38" t="s">
        <v>372</v>
      </c>
      <c r="J30" s="38">
        <v>2019</v>
      </c>
      <c r="K30" s="38"/>
      <c r="L30" s="38"/>
      <c r="M30" s="38">
        <v>0</v>
      </c>
      <c r="N30" s="38">
        <v>530</v>
      </c>
      <c r="O30" s="38">
        <v>18</v>
      </c>
      <c r="P30" s="38">
        <v>650</v>
      </c>
      <c r="Q30" s="38"/>
      <c r="R30" s="38"/>
      <c r="S30" s="38"/>
      <c r="T30" s="38"/>
      <c r="U30" s="38"/>
      <c r="V30" s="38"/>
      <c r="W30" s="109" t="s">
        <v>965</v>
      </c>
      <c r="X30" s="109" t="s">
        <v>966</v>
      </c>
      <c r="Y30" s="109"/>
      <c r="Z30" s="109"/>
      <c r="AA30" s="80" t="s">
        <v>376</v>
      </c>
      <c r="AB30" s="266"/>
      <c r="AC30" s="263"/>
      <c r="AD30" s="264"/>
      <c r="AE30" s="259"/>
    </row>
    <row r="31" spans="1:31" s="107" customFormat="1" ht="38.25">
      <c r="A31" s="38">
        <v>19</v>
      </c>
      <c r="B31" s="38" t="s">
        <v>406</v>
      </c>
      <c r="C31" s="38" t="s">
        <v>448</v>
      </c>
      <c r="D31" s="111" t="s">
        <v>449</v>
      </c>
      <c r="E31" s="109" t="s">
        <v>450</v>
      </c>
      <c r="F31" s="38" t="s">
        <v>451</v>
      </c>
      <c r="G31" s="38"/>
      <c r="H31" s="38"/>
      <c r="I31" s="38">
        <v>2370</v>
      </c>
      <c r="J31" s="38">
        <v>1995</v>
      </c>
      <c r="K31" s="38"/>
      <c r="L31" s="38"/>
      <c r="M31" s="38">
        <v>6</v>
      </c>
      <c r="N31" s="38"/>
      <c r="O31" s="38">
        <v>19</v>
      </c>
      <c r="P31" s="38">
        <v>2590</v>
      </c>
      <c r="Q31" s="38"/>
      <c r="R31" s="38"/>
      <c r="S31" s="38"/>
      <c r="T31" s="38"/>
      <c r="U31" s="38"/>
      <c r="V31" s="38"/>
      <c r="W31" s="109" t="s">
        <v>967</v>
      </c>
      <c r="X31" s="109" t="s">
        <v>968</v>
      </c>
      <c r="Y31" s="109"/>
      <c r="Z31" s="109"/>
      <c r="AA31" s="80" t="s">
        <v>376</v>
      </c>
      <c r="AB31" s="80" t="s">
        <v>376</v>
      </c>
      <c r="AC31" s="263"/>
      <c r="AD31" s="264"/>
      <c r="AE31" s="259"/>
    </row>
    <row r="32" spans="1:31" s="105" customFormat="1" ht="18.75" customHeight="1">
      <c r="A32" s="207" t="s">
        <v>452</v>
      </c>
      <c r="B32" s="110"/>
      <c r="C32" s="110"/>
      <c r="D32" s="208"/>
      <c r="E32" s="209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209"/>
      <c r="X32" s="209"/>
      <c r="Y32" s="209"/>
      <c r="Z32" s="209"/>
      <c r="AA32" s="209"/>
      <c r="AB32" s="210"/>
      <c r="AC32" s="211"/>
      <c r="AD32" s="212"/>
      <c r="AE32" s="110"/>
    </row>
    <row r="33" spans="1:31" s="105" customFormat="1" ht="38.25">
      <c r="A33" s="38">
        <v>20</v>
      </c>
      <c r="B33" s="38" t="s">
        <v>453</v>
      </c>
      <c r="C33" s="38" t="s">
        <v>454</v>
      </c>
      <c r="D33" s="79" t="s">
        <v>455</v>
      </c>
      <c r="E33" s="109" t="s">
        <v>456</v>
      </c>
      <c r="F33" s="38" t="s">
        <v>423</v>
      </c>
      <c r="G33" s="38"/>
      <c r="H33" s="38"/>
      <c r="I33" s="38">
        <v>6871</v>
      </c>
      <c r="J33" s="38">
        <v>2001</v>
      </c>
      <c r="K33" s="38" t="s">
        <v>457</v>
      </c>
      <c r="L33" s="38"/>
      <c r="M33" s="38">
        <v>6</v>
      </c>
      <c r="N33" s="38"/>
      <c r="O33" s="38">
        <v>20</v>
      </c>
      <c r="P33" s="38">
        <v>14000</v>
      </c>
      <c r="Q33" s="38"/>
      <c r="R33" s="38"/>
      <c r="S33" s="38"/>
      <c r="T33" s="38"/>
      <c r="U33" s="38"/>
      <c r="V33" s="38"/>
      <c r="W33" s="109" t="s">
        <v>969</v>
      </c>
      <c r="X33" s="109" t="s">
        <v>970</v>
      </c>
      <c r="Y33" s="109"/>
      <c r="Z33" s="109"/>
      <c r="AA33" s="80" t="s">
        <v>376</v>
      </c>
      <c r="AB33" s="80" t="s">
        <v>376</v>
      </c>
      <c r="AC33" s="265"/>
      <c r="AD33" s="264"/>
      <c r="AE33" s="258"/>
    </row>
    <row r="34" spans="1:31" s="105" customFormat="1" ht="38.25">
      <c r="A34" s="38">
        <v>21</v>
      </c>
      <c r="B34" s="38" t="s">
        <v>464</v>
      </c>
      <c r="C34" s="38">
        <v>750</v>
      </c>
      <c r="D34" s="79" t="s">
        <v>465</v>
      </c>
      <c r="E34" s="109" t="s">
        <v>463</v>
      </c>
      <c r="F34" s="38" t="s">
        <v>428</v>
      </c>
      <c r="G34" s="38"/>
      <c r="H34" s="38"/>
      <c r="I34" s="38" t="s">
        <v>372</v>
      </c>
      <c r="J34" s="38">
        <v>2001</v>
      </c>
      <c r="K34" s="38"/>
      <c r="L34" s="38"/>
      <c r="M34" s="38" t="s">
        <v>372</v>
      </c>
      <c r="N34" s="38"/>
      <c r="O34" s="38"/>
      <c r="P34" s="38">
        <v>750</v>
      </c>
      <c r="Q34" s="38"/>
      <c r="R34" s="38"/>
      <c r="S34" s="38"/>
      <c r="T34" s="38"/>
      <c r="U34" s="38"/>
      <c r="V34" s="38"/>
      <c r="W34" s="109" t="s">
        <v>971</v>
      </c>
      <c r="X34" s="109" t="s">
        <v>972</v>
      </c>
      <c r="Y34" s="109"/>
      <c r="Z34" s="109"/>
      <c r="AA34" s="80" t="s">
        <v>376</v>
      </c>
      <c r="AB34" s="80"/>
      <c r="AC34" s="265"/>
      <c r="AD34" s="264"/>
      <c r="AE34" s="258"/>
    </row>
    <row r="35" spans="1:31" s="105" customFormat="1" ht="18.75" customHeight="1">
      <c r="A35" s="207" t="s">
        <v>458</v>
      </c>
      <c r="B35" s="110"/>
      <c r="C35" s="110"/>
      <c r="D35" s="208"/>
      <c r="E35" s="209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209"/>
      <c r="X35" s="209"/>
      <c r="Y35" s="209"/>
      <c r="Z35" s="209"/>
      <c r="AA35" s="209"/>
      <c r="AB35" s="210"/>
      <c r="AC35" s="211"/>
      <c r="AD35" s="212"/>
      <c r="AE35" s="110"/>
    </row>
    <row r="36" spans="1:31" s="105" customFormat="1" ht="38.25">
      <c r="A36" s="38">
        <v>22</v>
      </c>
      <c r="B36" s="38" t="s">
        <v>459</v>
      </c>
      <c r="C36" s="38" t="s">
        <v>460</v>
      </c>
      <c r="D36" s="38" t="s">
        <v>461</v>
      </c>
      <c r="E36" s="109" t="s">
        <v>462</v>
      </c>
      <c r="F36" s="38" t="s">
        <v>428</v>
      </c>
      <c r="G36" s="38"/>
      <c r="H36" s="38"/>
      <c r="I36" s="38" t="s">
        <v>372</v>
      </c>
      <c r="J36" s="38">
        <v>2019</v>
      </c>
      <c r="K36" s="38"/>
      <c r="L36" s="38"/>
      <c r="M36" s="38">
        <v>0</v>
      </c>
      <c r="N36" s="38"/>
      <c r="O36" s="38"/>
      <c r="P36" s="38">
        <v>750</v>
      </c>
      <c r="Q36" s="38"/>
      <c r="R36" s="38"/>
      <c r="S36" s="38"/>
      <c r="T36" s="38"/>
      <c r="U36" s="38"/>
      <c r="V36" s="38"/>
      <c r="W36" s="109" t="s">
        <v>973</v>
      </c>
      <c r="X36" s="109" t="s">
        <v>974</v>
      </c>
      <c r="Y36" s="109"/>
      <c r="Z36" s="109"/>
      <c r="AA36" s="80" t="s">
        <v>376</v>
      </c>
      <c r="AB36" s="265"/>
      <c r="AC36" s="265"/>
      <c r="AD36" s="265"/>
      <c r="AE36" s="265"/>
    </row>
    <row r="37" spans="1:31" ht="18.75" customHeight="1">
      <c r="A37" s="355" t="s">
        <v>796</v>
      </c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60"/>
      <c r="P37" s="59"/>
      <c r="Q37" s="59"/>
      <c r="R37" s="59"/>
      <c r="S37" s="59"/>
      <c r="T37" s="59"/>
      <c r="U37" s="5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1:31" s="11" customFormat="1" ht="38.25">
      <c r="A38" s="217">
        <v>1</v>
      </c>
      <c r="B38" s="218" t="s">
        <v>552</v>
      </c>
      <c r="C38" s="218" t="s">
        <v>553</v>
      </c>
      <c r="D38" s="350">
        <v>5711</v>
      </c>
      <c r="E38" s="219" t="s">
        <v>554</v>
      </c>
      <c r="F38" s="218" t="s">
        <v>555</v>
      </c>
      <c r="G38" s="218"/>
      <c r="H38" s="218"/>
      <c r="I38" s="218">
        <v>4562</v>
      </c>
      <c r="J38" s="218">
        <v>1987</v>
      </c>
      <c r="K38" s="218"/>
      <c r="L38" s="218"/>
      <c r="M38" s="218">
        <v>2</v>
      </c>
      <c r="N38" s="218">
        <v>20000</v>
      </c>
      <c r="O38" s="218">
        <v>1</v>
      </c>
      <c r="P38" s="220">
        <v>5560</v>
      </c>
      <c r="Q38" s="220" t="s">
        <v>375</v>
      </c>
      <c r="R38" s="220"/>
      <c r="S38" s="220"/>
      <c r="T38" s="220"/>
      <c r="U38" s="220"/>
      <c r="V38" s="220"/>
      <c r="W38" s="221" t="s">
        <v>975</v>
      </c>
      <c r="X38" s="221" t="s">
        <v>976</v>
      </c>
      <c r="Y38" s="222"/>
      <c r="Z38" s="222"/>
      <c r="AA38" s="255" t="s">
        <v>376</v>
      </c>
      <c r="AB38" s="255" t="s">
        <v>376</v>
      </c>
      <c r="AC38" s="260"/>
      <c r="AD38" s="261"/>
      <c r="AE38" s="262"/>
    </row>
    <row r="39" spans="1:31" s="11" customFormat="1" ht="38.25">
      <c r="A39" s="217">
        <v>2</v>
      </c>
      <c r="B39" s="218" t="s">
        <v>556</v>
      </c>
      <c r="C39" s="218" t="s">
        <v>557</v>
      </c>
      <c r="D39" s="350"/>
      <c r="E39" s="219" t="s">
        <v>558</v>
      </c>
      <c r="F39" s="218" t="s">
        <v>559</v>
      </c>
      <c r="G39" s="218"/>
      <c r="H39" s="218"/>
      <c r="I39" s="218"/>
      <c r="J39" s="218">
        <v>2005</v>
      </c>
      <c r="K39" s="218"/>
      <c r="L39" s="218"/>
      <c r="M39" s="218"/>
      <c r="N39" s="218">
        <v>2000</v>
      </c>
      <c r="O39" s="218">
        <v>2</v>
      </c>
      <c r="P39" s="220">
        <v>3200</v>
      </c>
      <c r="Q39" s="220" t="s">
        <v>375</v>
      </c>
      <c r="R39" s="220"/>
      <c r="S39" s="220"/>
      <c r="T39" s="220"/>
      <c r="U39" s="220"/>
      <c r="V39" s="220"/>
      <c r="W39" s="221" t="s">
        <v>934</v>
      </c>
      <c r="X39" s="221" t="s">
        <v>935</v>
      </c>
      <c r="Y39" s="222"/>
      <c r="Z39" s="222"/>
      <c r="AA39" s="255" t="s">
        <v>376</v>
      </c>
      <c r="AB39" s="260"/>
      <c r="AC39" s="260"/>
      <c r="AD39" s="261"/>
      <c r="AE39" s="262"/>
    </row>
    <row r="40" spans="1:31" s="11" customFormat="1" ht="38.25">
      <c r="A40" s="217">
        <v>3</v>
      </c>
      <c r="B40" s="218" t="s">
        <v>556</v>
      </c>
      <c r="C40" s="218" t="s">
        <v>560</v>
      </c>
      <c r="D40" s="350">
        <v>16011</v>
      </c>
      <c r="E40" s="219" t="s">
        <v>561</v>
      </c>
      <c r="F40" s="218" t="s">
        <v>562</v>
      </c>
      <c r="G40" s="218"/>
      <c r="H40" s="218"/>
      <c r="I40" s="218"/>
      <c r="J40" s="218">
        <v>1978</v>
      </c>
      <c r="K40" s="218"/>
      <c r="L40" s="218"/>
      <c r="M40" s="218"/>
      <c r="N40" s="223">
        <v>4000</v>
      </c>
      <c r="O40" s="218">
        <v>3</v>
      </c>
      <c r="P40" s="220">
        <v>6040</v>
      </c>
      <c r="Q40" s="220" t="s">
        <v>375</v>
      </c>
      <c r="R40" s="220"/>
      <c r="S40" s="220"/>
      <c r="T40" s="220"/>
      <c r="U40" s="220"/>
      <c r="V40" s="220"/>
      <c r="W40" s="221" t="s">
        <v>934</v>
      </c>
      <c r="X40" s="221" t="s">
        <v>935</v>
      </c>
      <c r="Y40" s="222"/>
      <c r="Z40" s="222"/>
      <c r="AA40" s="255" t="s">
        <v>376</v>
      </c>
      <c r="AB40" s="260"/>
      <c r="AC40" s="260"/>
      <c r="AD40" s="261"/>
      <c r="AE40" s="262"/>
    </row>
    <row r="41" spans="1:31" s="11" customFormat="1" ht="38.25">
      <c r="A41" s="217">
        <v>4</v>
      </c>
      <c r="B41" s="218" t="s">
        <v>563</v>
      </c>
      <c r="C41" s="218" t="s">
        <v>564</v>
      </c>
      <c r="D41" s="350" t="s">
        <v>565</v>
      </c>
      <c r="E41" s="219" t="s">
        <v>566</v>
      </c>
      <c r="F41" s="218" t="s">
        <v>567</v>
      </c>
      <c r="G41" s="218"/>
      <c r="H41" s="218"/>
      <c r="I41" s="218"/>
      <c r="J41" s="218">
        <v>2009</v>
      </c>
      <c r="K41" s="218"/>
      <c r="L41" s="218"/>
      <c r="M41" s="218"/>
      <c r="N41" s="218">
        <v>5000</v>
      </c>
      <c r="O41" s="218">
        <v>4</v>
      </c>
      <c r="P41" s="220">
        <v>6350</v>
      </c>
      <c r="Q41" s="220" t="s">
        <v>375</v>
      </c>
      <c r="R41" s="220"/>
      <c r="S41" s="220"/>
      <c r="T41" s="220"/>
      <c r="U41" s="220"/>
      <c r="V41" s="220"/>
      <c r="W41" s="221" t="s">
        <v>977</v>
      </c>
      <c r="X41" s="221" t="s">
        <v>978</v>
      </c>
      <c r="Y41" s="222"/>
      <c r="Z41" s="222"/>
      <c r="AA41" s="255" t="s">
        <v>376</v>
      </c>
      <c r="AB41" s="260"/>
      <c r="AC41" s="260"/>
      <c r="AD41" s="261"/>
      <c r="AE41" s="262"/>
    </row>
    <row r="42" spans="1:31" s="11" customFormat="1" ht="38.25">
      <c r="A42" s="217">
        <v>6</v>
      </c>
      <c r="B42" s="218" t="s">
        <v>556</v>
      </c>
      <c r="C42" s="218" t="s">
        <v>573</v>
      </c>
      <c r="D42" s="350">
        <v>90050</v>
      </c>
      <c r="E42" s="219" t="s">
        <v>574</v>
      </c>
      <c r="F42" s="218" t="s">
        <v>575</v>
      </c>
      <c r="G42" s="218"/>
      <c r="H42" s="218"/>
      <c r="I42" s="218"/>
      <c r="J42" s="218">
        <v>2009</v>
      </c>
      <c r="K42" s="218"/>
      <c r="L42" s="218"/>
      <c r="M42" s="218"/>
      <c r="N42" s="218">
        <v>4500</v>
      </c>
      <c r="O42" s="218">
        <v>6</v>
      </c>
      <c r="P42" s="220">
        <v>6400</v>
      </c>
      <c r="Q42" s="220" t="s">
        <v>375</v>
      </c>
      <c r="R42" s="220"/>
      <c r="S42" s="220"/>
      <c r="T42" s="220"/>
      <c r="U42" s="220"/>
      <c r="V42" s="220"/>
      <c r="W42" s="221" t="s">
        <v>979</v>
      </c>
      <c r="X42" s="221" t="s">
        <v>980</v>
      </c>
      <c r="Y42" s="222"/>
      <c r="Z42" s="222"/>
      <c r="AA42" s="255" t="s">
        <v>376</v>
      </c>
      <c r="AB42" s="260"/>
      <c r="AC42" s="260"/>
      <c r="AD42" s="261"/>
      <c r="AE42" s="262"/>
    </row>
    <row r="43" spans="1:31" ht="38.25">
      <c r="A43" s="217">
        <v>8</v>
      </c>
      <c r="B43" s="218" t="s">
        <v>579</v>
      </c>
      <c r="C43" s="218" t="s">
        <v>580</v>
      </c>
      <c r="D43" s="350" t="s">
        <v>581</v>
      </c>
      <c r="E43" s="219" t="s">
        <v>582</v>
      </c>
      <c r="F43" s="218" t="s">
        <v>428</v>
      </c>
      <c r="G43" s="218"/>
      <c r="H43" s="218"/>
      <c r="I43" s="218"/>
      <c r="J43" s="218">
        <v>2015</v>
      </c>
      <c r="K43" s="218"/>
      <c r="L43" s="218"/>
      <c r="M43" s="218"/>
      <c r="N43" s="218">
        <v>400</v>
      </c>
      <c r="O43" s="218">
        <v>8</v>
      </c>
      <c r="P43" s="220">
        <v>600</v>
      </c>
      <c r="Q43" s="220" t="s">
        <v>375</v>
      </c>
      <c r="R43" s="220"/>
      <c r="S43" s="220"/>
      <c r="T43" s="220"/>
      <c r="U43" s="220"/>
      <c r="V43" s="220"/>
      <c r="W43" s="221" t="s">
        <v>981</v>
      </c>
      <c r="X43" s="221" t="s">
        <v>982</v>
      </c>
      <c r="Y43" s="222"/>
      <c r="Z43" s="222"/>
      <c r="AA43" s="255" t="s">
        <v>376</v>
      </c>
      <c r="AB43" s="260"/>
      <c r="AC43" s="260"/>
      <c r="AD43" s="261"/>
      <c r="AE43" s="262"/>
    </row>
    <row r="44" spans="1:31" s="11" customFormat="1" ht="38.25">
      <c r="A44" s="217">
        <v>5</v>
      </c>
      <c r="B44" s="218" t="s">
        <v>568</v>
      </c>
      <c r="C44" s="218" t="s">
        <v>569</v>
      </c>
      <c r="D44" s="350" t="s">
        <v>570</v>
      </c>
      <c r="E44" s="224" t="s">
        <v>571</v>
      </c>
      <c r="F44" s="218" t="s">
        <v>572</v>
      </c>
      <c r="G44" s="218"/>
      <c r="H44" s="218"/>
      <c r="I44" s="218">
        <v>1108</v>
      </c>
      <c r="J44" s="218">
        <v>2003</v>
      </c>
      <c r="K44" s="218"/>
      <c r="L44" s="218"/>
      <c r="M44" s="218">
        <v>5</v>
      </c>
      <c r="N44" s="218"/>
      <c r="O44" s="218">
        <v>5</v>
      </c>
      <c r="P44" s="220"/>
      <c r="Q44" s="220" t="s">
        <v>375</v>
      </c>
      <c r="R44" s="220"/>
      <c r="S44" s="220"/>
      <c r="T44" s="220"/>
      <c r="U44" s="220"/>
      <c r="V44" s="220"/>
      <c r="W44" s="221" t="s">
        <v>983</v>
      </c>
      <c r="X44" s="221" t="s">
        <v>984</v>
      </c>
      <c r="Y44" s="222"/>
      <c r="Z44" s="222"/>
      <c r="AA44" s="257" t="s">
        <v>6</v>
      </c>
      <c r="AB44" s="256" t="s">
        <v>6</v>
      </c>
      <c r="AC44" s="260"/>
      <c r="AD44" s="261"/>
      <c r="AE44" s="262"/>
    </row>
    <row r="45" spans="1:31" s="11" customFormat="1" ht="38.25">
      <c r="A45" s="217">
        <v>7</v>
      </c>
      <c r="B45" s="218" t="s">
        <v>406</v>
      </c>
      <c r="C45" s="218" t="s">
        <v>576</v>
      </c>
      <c r="D45" s="350" t="s">
        <v>577</v>
      </c>
      <c r="E45" s="219" t="s">
        <v>578</v>
      </c>
      <c r="F45" s="218" t="s">
        <v>442</v>
      </c>
      <c r="G45" s="218"/>
      <c r="H45" s="218"/>
      <c r="I45" s="218"/>
      <c r="J45" s="218">
        <v>1995</v>
      </c>
      <c r="K45" s="218"/>
      <c r="L45" s="218"/>
      <c r="M45" s="218"/>
      <c r="N45" s="218"/>
      <c r="O45" s="218">
        <v>7</v>
      </c>
      <c r="P45" s="220"/>
      <c r="Q45" s="220" t="s">
        <v>375</v>
      </c>
      <c r="R45" s="220"/>
      <c r="S45" s="220"/>
      <c r="T45" s="220"/>
      <c r="U45" s="220"/>
      <c r="V45" s="220"/>
      <c r="W45" s="221" t="s">
        <v>985</v>
      </c>
      <c r="X45" s="221" t="s">
        <v>986</v>
      </c>
      <c r="Y45" s="222"/>
      <c r="Z45" s="222"/>
      <c r="AA45" s="257" t="s">
        <v>6</v>
      </c>
      <c r="AB45" s="256" t="s">
        <v>6</v>
      </c>
      <c r="AC45" s="260"/>
      <c r="AD45" s="261"/>
      <c r="AE45" s="262"/>
    </row>
    <row r="46" spans="1:31" s="107" customFormat="1" ht="12.75">
      <c r="A46" s="355" t="s">
        <v>921</v>
      </c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60"/>
      <c r="P46" s="59"/>
      <c r="Q46" s="59"/>
      <c r="R46" s="59"/>
      <c r="S46" s="59"/>
      <c r="T46" s="59"/>
      <c r="U46" s="5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1:31" s="107" customFormat="1" ht="38.25">
      <c r="A47" s="38">
        <v>1</v>
      </c>
      <c r="B47" s="38" t="s">
        <v>922</v>
      </c>
      <c r="C47" s="38" t="s">
        <v>923</v>
      </c>
      <c r="D47" s="38">
        <v>960510184</v>
      </c>
      <c r="E47" s="109" t="s">
        <v>417</v>
      </c>
      <c r="F47" s="38" t="s">
        <v>924</v>
      </c>
      <c r="G47" s="38"/>
      <c r="H47" s="38"/>
      <c r="I47" s="38" t="s">
        <v>925</v>
      </c>
      <c r="J47" s="38">
        <v>2019</v>
      </c>
      <c r="K47" s="38"/>
      <c r="L47" s="38"/>
      <c r="M47" s="38">
        <v>1</v>
      </c>
      <c r="N47" s="38"/>
      <c r="O47" s="79">
        <v>1</v>
      </c>
      <c r="P47" s="106"/>
      <c r="Q47" s="106"/>
      <c r="R47" s="106"/>
      <c r="S47" s="106"/>
      <c r="T47" s="106"/>
      <c r="U47" s="106"/>
      <c r="V47" s="106"/>
      <c r="W47" s="109" t="s">
        <v>987</v>
      </c>
      <c r="X47" s="109" t="s">
        <v>988</v>
      </c>
      <c r="Y47" s="106"/>
      <c r="Z47" s="106"/>
      <c r="AA47" s="80" t="s">
        <v>6</v>
      </c>
      <c r="AB47" s="80" t="s">
        <v>6</v>
      </c>
      <c r="AC47" s="259"/>
      <c r="AD47" s="259"/>
      <c r="AE47" s="259"/>
    </row>
    <row r="48" spans="1:31" ht="18.75" customHeight="1">
      <c r="A48" s="355" t="s">
        <v>797</v>
      </c>
      <c r="B48" s="355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60"/>
      <c r="P48" s="59"/>
      <c r="Q48" s="59"/>
      <c r="R48" s="59"/>
      <c r="S48" s="59"/>
      <c r="T48" s="59"/>
      <c r="U48" s="5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1:31" s="105" customFormat="1" ht="38.25">
      <c r="A49" s="108">
        <v>1</v>
      </c>
      <c r="B49" s="108" t="s">
        <v>774</v>
      </c>
      <c r="C49" s="108" t="s">
        <v>775</v>
      </c>
      <c r="D49" s="108" t="s">
        <v>776</v>
      </c>
      <c r="E49" s="108" t="s">
        <v>777</v>
      </c>
      <c r="F49" s="108" t="s">
        <v>374</v>
      </c>
      <c r="G49" s="225"/>
      <c r="H49" s="225"/>
      <c r="I49" s="108"/>
      <c r="J49" s="108">
        <v>2011</v>
      </c>
      <c r="K49" s="108" t="s">
        <v>778</v>
      </c>
      <c r="L49" s="108"/>
      <c r="M49" s="214"/>
      <c r="N49" s="108" t="s">
        <v>779</v>
      </c>
      <c r="O49" s="108">
        <v>1</v>
      </c>
      <c r="P49" s="108"/>
      <c r="Q49" s="108" t="s">
        <v>158</v>
      </c>
      <c r="R49" s="108"/>
      <c r="S49" s="108"/>
      <c r="T49" s="108"/>
      <c r="U49" s="108"/>
      <c r="V49" s="108"/>
      <c r="W49" s="109" t="s">
        <v>989</v>
      </c>
      <c r="X49" s="109" t="s">
        <v>990</v>
      </c>
      <c r="Y49" s="109"/>
      <c r="Z49" s="109"/>
      <c r="AA49" s="80" t="s">
        <v>376</v>
      </c>
      <c r="AB49" s="258"/>
      <c r="AC49" s="258"/>
      <c r="AD49" s="258"/>
      <c r="AE49" s="258"/>
    </row>
    <row r="51" ht="12.75">
      <c r="A51" t="s">
        <v>93</v>
      </c>
    </row>
  </sheetData>
  <sheetProtection/>
  <mergeCells count="30">
    <mergeCell ref="A46:N46"/>
    <mergeCell ref="Y9:Z10"/>
    <mergeCell ref="AE9:AE11"/>
    <mergeCell ref="AA9:AD10"/>
    <mergeCell ref="C9:C11"/>
    <mergeCell ref="E9:E11"/>
    <mergeCell ref="S9:S11"/>
    <mergeCell ref="T9:T11"/>
    <mergeCell ref="U9:V10"/>
    <mergeCell ref="W9:X10"/>
    <mergeCell ref="F9:F11"/>
    <mergeCell ref="A12:N12"/>
    <mergeCell ref="N9:N11"/>
    <mergeCell ref="D9:D11"/>
    <mergeCell ref="K7:L7"/>
    <mergeCell ref="A8:L8"/>
    <mergeCell ref="I9:I11"/>
    <mergeCell ref="G9:H10"/>
    <mergeCell ref="L9:L11"/>
    <mergeCell ref="M9:M11"/>
    <mergeCell ref="O9:O11"/>
    <mergeCell ref="P9:P11"/>
    <mergeCell ref="Q9:Q11"/>
    <mergeCell ref="R9:R11"/>
    <mergeCell ref="A48:N48"/>
    <mergeCell ref="A37:N37"/>
    <mergeCell ref="J9:J11"/>
    <mergeCell ref="K9:K11"/>
    <mergeCell ref="A9:A11"/>
    <mergeCell ref="B9:B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0" r:id="rId4"/>
  <headerFooter alignWithMargins="0">
    <oddFooter>&amp;CStrona &amp;P z &amp;N</oddFooter>
  </headerFooter>
  <rowBreaks count="1" manualBreakCount="1">
    <brk id="44" max="30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6"/>
  <sheetViews>
    <sheetView view="pageBreakPreview" zoomScale="90" zoomScaleSheetLayoutView="90" zoomScalePageLayoutView="0" workbookViewId="0" topLeftCell="A1">
      <selection activeCell="I23" sqref="I23"/>
    </sheetView>
  </sheetViews>
  <sheetFormatPr defaultColWidth="9.140625" defaultRowHeight="12.75"/>
  <cols>
    <col min="1" max="1" width="13.57421875" style="42" customWidth="1"/>
    <col min="2" max="2" width="12.421875" style="42" customWidth="1"/>
    <col min="3" max="3" width="17.140625" style="43" customWidth="1"/>
    <col min="4" max="4" width="55.421875" style="54" customWidth="1"/>
    <col min="5" max="16384" width="9.140625" style="42" customWidth="1"/>
  </cols>
  <sheetData>
    <row r="7" spans="1:4" ht="12.75">
      <c r="A7" s="40" t="s">
        <v>152</v>
      </c>
      <c r="B7" s="41"/>
      <c r="C7" s="55"/>
      <c r="D7" s="62"/>
    </row>
    <row r="9" spans="1:4" ht="12.75">
      <c r="A9" s="384" t="s">
        <v>819</v>
      </c>
      <c r="B9" s="384"/>
      <c r="C9" s="384"/>
      <c r="D9" s="384"/>
    </row>
    <row r="10" spans="1:4" ht="38.25">
      <c r="A10" s="3" t="s">
        <v>800</v>
      </c>
      <c r="B10" s="3" t="s">
        <v>801</v>
      </c>
      <c r="C10" s="46" t="s">
        <v>1</v>
      </c>
      <c r="D10" s="3" t="s">
        <v>2</v>
      </c>
    </row>
    <row r="11" spans="1:4" ht="12.75">
      <c r="A11" s="385">
        <v>2020</v>
      </c>
      <c r="B11" s="385"/>
      <c r="C11" s="385"/>
      <c r="D11" s="385"/>
    </row>
    <row r="12" spans="1:4" ht="38.25">
      <c r="A12" s="108" t="s">
        <v>805</v>
      </c>
      <c r="B12" s="191">
        <v>43857</v>
      </c>
      <c r="C12" s="192">
        <v>984</v>
      </c>
      <c r="D12" s="108" t="s">
        <v>817</v>
      </c>
    </row>
    <row r="13" spans="1:4" ht="12.75">
      <c r="A13" s="385">
        <v>2019</v>
      </c>
      <c r="B13" s="385"/>
      <c r="C13" s="385"/>
      <c r="D13" s="385"/>
    </row>
    <row r="14" spans="1:4" ht="38.25">
      <c r="A14" s="108" t="s">
        <v>803</v>
      </c>
      <c r="B14" s="191">
        <v>43529</v>
      </c>
      <c r="C14" s="192">
        <v>1237.21</v>
      </c>
      <c r="D14" s="108" t="s">
        <v>812</v>
      </c>
    </row>
    <row r="15" spans="1:4" ht="12.75">
      <c r="A15" s="2" t="s">
        <v>802</v>
      </c>
      <c r="B15" s="191">
        <v>43535</v>
      </c>
      <c r="C15" s="192">
        <v>645.52</v>
      </c>
      <c r="D15" s="38" t="s">
        <v>873</v>
      </c>
    </row>
    <row r="16" spans="1:4" ht="63.75">
      <c r="A16" s="108" t="s">
        <v>803</v>
      </c>
      <c r="B16" s="191">
        <v>43689</v>
      </c>
      <c r="C16" s="192">
        <v>967.77</v>
      </c>
      <c r="D16" s="108" t="s">
        <v>813</v>
      </c>
    </row>
    <row r="17" spans="1:8" s="4" customFormat="1" ht="22.5" customHeight="1">
      <c r="A17" s="108" t="s">
        <v>803</v>
      </c>
      <c r="B17" s="191">
        <v>43742</v>
      </c>
      <c r="C17" s="192">
        <v>1500</v>
      </c>
      <c r="D17" s="108" t="s">
        <v>814</v>
      </c>
      <c r="E17" s="16"/>
      <c r="F17" s="16"/>
      <c r="G17" s="16"/>
      <c r="H17" s="16"/>
    </row>
    <row r="18" spans="1:4" ht="25.5">
      <c r="A18" s="108" t="s">
        <v>805</v>
      </c>
      <c r="B18" s="191">
        <v>43640</v>
      </c>
      <c r="C18" s="192">
        <v>3300</v>
      </c>
      <c r="D18" s="108" t="s">
        <v>815</v>
      </c>
    </row>
    <row r="19" spans="1:8" s="4" customFormat="1" ht="22.5" customHeight="1">
      <c r="A19" s="108" t="s">
        <v>803</v>
      </c>
      <c r="B19" s="191">
        <v>43630</v>
      </c>
      <c r="C19" s="192">
        <v>11148.06</v>
      </c>
      <c r="D19" s="108" t="s">
        <v>816</v>
      </c>
      <c r="E19" s="16"/>
      <c r="F19" s="16"/>
      <c r="G19" s="16"/>
      <c r="H19" s="16"/>
    </row>
    <row r="20" spans="1:8" s="4" customFormat="1" ht="12.75" customHeight="1">
      <c r="A20" s="385">
        <v>2018</v>
      </c>
      <c r="B20" s="385"/>
      <c r="C20" s="385"/>
      <c r="D20" s="385"/>
      <c r="E20" s="16"/>
      <c r="F20" s="16"/>
      <c r="G20" s="16"/>
      <c r="H20" s="16"/>
    </row>
    <row r="21" spans="1:4" ht="12.75">
      <c r="A21" s="108" t="s">
        <v>804</v>
      </c>
      <c r="B21" s="191">
        <v>43222</v>
      </c>
      <c r="C21" s="192">
        <v>1760</v>
      </c>
      <c r="D21" s="108" t="s">
        <v>809</v>
      </c>
    </row>
    <row r="22" spans="1:4" ht="25.5">
      <c r="A22" s="108" t="s">
        <v>876</v>
      </c>
      <c r="B22" s="191">
        <v>43401</v>
      </c>
      <c r="C22" s="192">
        <v>7686</v>
      </c>
      <c r="D22" s="108" t="s">
        <v>196</v>
      </c>
    </row>
    <row r="23" spans="1:4" ht="38.25">
      <c r="A23" s="108" t="s">
        <v>805</v>
      </c>
      <c r="B23" s="191">
        <v>43326</v>
      </c>
      <c r="C23" s="192">
        <v>1600</v>
      </c>
      <c r="D23" s="108" t="s">
        <v>810</v>
      </c>
    </row>
    <row r="24" spans="1:4" ht="12.75">
      <c r="A24" s="108" t="s">
        <v>802</v>
      </c>
      <c r="B24" s="191">
        <v>43195</v>
      </c>
      <c r="C24" s="192">
        <v>1190.61</v>
      </c>
      <c r="D24" s="38" t="s">
        <v>196</v>
      </c>
    </row>
    <row r="25" spans="1:8" s="4" customFormat="1" ht="22.5" customHeight="1">
      <c r="A25" s="108" t="s">
        <v>803</v>
      </c>
      <c r="B25" s="191">
        <v>43339</v>
      </c>
      <c r="C25" s="192">
        <v>9556.48</v>
      </c>
      <c r="D25" s="108" t="s">
        <v>811</v>
      </c>
      <c r="E25" s="16"/>
      <c r="F25" s="16"/>
      <c r="G25" s="16"/>
      <c r="H25" s="16"/>
    </row>
    <row r="26" spans="1:4" ht="12.75">
      <c r="A26" s="385">
        <v>2017</v>
      </c>
      <c r="B26" s="385"/>
      <c r="C26" s="385"/>
      <c r="D26" s="385"/>
    </row>
    <row r="27" spans="1:4" ht="30.75" customHeight="1">
      <c r="A27" s="108" t="s">
        <v>802</v>
      </c>
      <c r="B27" s="191">
        <v>42816</v>
      </c>
      <c r="C27" s="192">
        <v>8499.14</v>
      </c>
      <c r="D27" s="108" t="s">
        <v>806</v>
      </c>
    </row>
    <row r="28" spans="1:4" ht="30.75" customHeight="1">
      <c r="A28" s="2" t="s">
        <v>875</v>
      </c>
      <c r="B28" s="191">
        <v>43096</v>
      </c>
      <c r="C28" s="192">
        <v>6260.17</v>
      </c>
      <c r="D28" s="38" t="s">
        <v>874</v>
      </c>
    </row>
    <row r="29" spans="1:4" ht="38.25">
      <c r="A29" s="108" t="s">
        <v>803</v>
      </c>
      <c r="B29" s="191">
        <v>42971</v>
      </c>
      <c r="C29" s="192">
        <v>3200</v>
      </c>
      <c r="D29" s="108" t="s">
        <v>807</v>
      </c>
    </row>
    <row r="30" spans="1:8" s="4" customFormat="1" ht="22.5" customHeight="1">
      <c r="A30" s="108" t="s">
        <v>803</v>
      </c>
      <c r="B30" s="191">
        <v>42977</v>
      </c>
      <c r="C30" s="192">
        <v>250</v>
      </c>
      <c r="D30" s="108" t="s">
        <v>808</v>
      </c>
      <c r="E30" s="16"/>
      <c r="F30" s="16"/>
      <c r="G30" s="16"/>
      <c r="H30" s="16"/>
    </row>
    <row r="31" spans="1:4" ht="39" thickBot="1">
      <c r="A31" s="108" t="s">
        <v>803</v>
      </c>
      <c r="B31" s="191">
        <v>42873</v>
      </c>
      <c r="C31" s="196">
        <v>300</v>
      </c>
      <c r="D31" s="108" t="s">
        <v>818</v>
      </c>
    </row>
    <row r="32" spans="1:4" ht="13.5" thickBot="1">
      <c r="A32" s="193"/>
      <c r="B32" s="194"/>
      <c r="C32" s="197">
        <f>SUM(C27:C31,C21:C25,C14:C19,C12)</f>
        <v>60084.959999999985</v>
      </c>
      <c r="D32" s="193"/>
    </row>
    <row r="33" spans="1:4" ht="12.75">
      <c r="A33" s="193"/>
      <c r="B33" s="194"/>
      <c r="C33" s="195"/>
      <c r="D33" s="193"/>
    </row>
    <row r="34" spans="1:4" ht="12.75">
      <c r="A34" s="198" t="s">
        <v>877</v>
      </c>
      <c r="B34" s="194"/>
      <c r="C34" s="195"/>
      <c r="D34" s="193"/>
    </row>
    <row r="36" ht="12.75">
      <c r="A36" t="s">
        <v>93</v>
      </c>
    </row>
  </sheetData>
  <sheetProtection/>
  <mergeCells count="5">
    <mergeCell ref="A9:D9"/>
    <mergeCell ref="A11:D11"/>
    <mergeCell ref="A13:D13"/>
    <mergeCell ref="A20:D20"/>
    <mergeCell ref="A26:D2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34"/>
  <sheetViews>
    <sheetView zoomScale="80" zoomScaleNormal="80" zoomScalePageLayoutView="0" workbookViewId="0" topLeftCell="A1">
      <selection activeCell="I15" sqref="I15"/>
    </sheetView>
  </sheetViews>
  <sheetFormatPr defaultColWidth="9.140625" defaultRowHeight="12.75"/>
  <cols>
    <col min="1" max="1" width="5.8515625" style="52" customWidth="1"/>
    <col min="2" max="2" width="42.421875" style="0" customWidth="1"/>
    <col min="3" max="4" width="20.140625" style="44" customWidth="1"/>
  </cols>
  <sheetData>
    <row r="7" spans="2:4" ht="16.5">
      <c r="B7" s="9" t="s">
        <v>53</v>
      </c>
      <c r="D7" s="45"/>
    </row>
    <row r="8" ht="16.5">
      <c r="B8" s="9"/>
    </row>
    <row r="9" spans="2:4" ht="12.75" customHeight="1">
      <c r="B9" s="386" t="s">
        <v>80</v>
      </c>
      <c r="C9" s="386"/>
      <c r="D9" s="386"/>
    </row>
    <row r="10" spans="1:4" ht="25.5">
      <c r="A10" s="211" t="s">
        <v>26</v>
      </c>
      <c r="B10" s="211" t="s">
        <v>23</v>
      </c>
      <c r="C10" s="343" t="s">
        <v>43</v>
      </c>
      <c r="D10" s="343" t="s">
        <v>22</v>
      </c>
    </row>
    <row r="11" spans="1:4" ht="26.25" customHeight="1">
      <c r="A11" s="36">
        <v>1</v>
      </c>
      <c r="B11" s="83" t="s">
        <v>104</v>
      </c>
      <c r="C11" s="34">
        <v>3371582.35</v>
      </c>
      <c r="D11" s="34"/>
    </row>
    <row r="12" spans="1:4" s="7" customFormat="1" ht="26.25" customHeight="1">
      <c r="A12" s="15">
        <v>2</v>
      </c>
      <c r="B12" s="83" t="s">
        <v>108</v>
      </c>
      <c r="C12" s="34">
        <v>50518.45</v>
      </c>
      <c r="D12" s="34"/>
    </row>
    <row r="13" spans="1:4" s="7" customFormat="1" ht="26.25" customHeight="1">
      <c r="A13" s="36">
        <v>3</v>
      </c>
      <c r="B13" s="83" t="s">
        <v>111</v>
      </c>
      <c r="C13" s="162">
        <v>207687.17</v>
      </c>
      <c r="D13" s="34"/>
    </row>
    <row r="14" spans="1:4" s="7" customFormat="1" ht="26.25" customHeight="1">
      <c r="A14" s="15">
        <v>4</v>
      </c>
      <c r="B14" s="83" t="s">
        <v>113</v>
      </c>
      <c r="C14" s="47">
        <v>84102.91</v>
      </c>
      <c r="D14" s="47"/>
    </row>
    <row r="15" spans="1:4" s="7" customFormat="1" ht="26.25" customHeight="1">
      <c r="A15" s="36">
        <v>5</v>
      </c>
      <c r="B15" s="83" t="s">
        <v>117</v>
      </c>
      <c r="C15" s="34">
        <v>621572.15</v>
      </c>
      <c r="D15" s="50">
        <v>21450.68</v>
      </c>
    </row>
    <row r="16" spans="1:4" s="7" customFormat="1" ht="26.25" customHeight="1">
      <c r="A16" s="15">
        <v>6</v>
      </c>
      <c r="B16" s="83" t="s">
        <v>121</v>
      </c>
      <c r="C16" s="181">
        <v>416955.07</v>
      </c>
      <c r="D16" s="182">
        <v>16955.07</v>
      </c>
    </row>
    <row r="17" spans="1:4" s="7" customFormat="1" ht="26.25" customHeight="1">
      <c r="A17" s="36">
        <v>7</v>
      </c>
      <c r="B17" s="83" t="s">
        <v>124</v>
      </c>
      <c r="C17" s="34">
        <v>506625.53</v>
      </c>
      <c r="D17" s="34">
        <v>17660.99</v>
      </c>
    </row>
    <row r="18" spans="1:4" ht="26.25" customHeight="1">
      <c r="A18" s="15">
        <v>8</v>
      </c>
      <c r="B18" s="83" t="s">
        <v>127</v>
      </c>
      <c r="C18" s="34">
        <f>179522.02+3139.99</f>
        <v>182662.00999999998</v>
      </c>
      <c r="D18" s="34"/>
    </row>
    <row r="19" spans="1:4" s="7" customFormat="1" ht="26.25" customHeight="1">
      <c r="A19" s="36">
        <v>9</v>
      </c>
      <c r="B19" s="83" t="s">
        <v>130</v>
      </c>
      <c r="C19" s="53">
        <v>957201.2499999999</v>
      </c>
      <c r="D19" s="34">
        <v>43281.33</v>
      </c>
    </row>
    <row r="20" spans="1:4" s="7" customFormat="1" ht="26.25" customHeight="1">
      <c r="A20" s="15">
        <v>10</v>
      </c>
      <c r="B20" s="83" t="s">
        <v>133</v>
      </c>
      <c r="C20" s="34">
        <f>197730.75+1069</f>
        <v>198799.75</v>
      </c>
      <c r="D20" s="34">
        <v>91599.22</v>
      </c>
    </row>
    <row r="21" spans="1:4" s="7" customFormat="1" ht="26.25" customHeight="1">
      <c r="A21" s="36">
        <v>11</v>
      </c>
      <c r="B21" s="83" t="s">
        <v>136</v>
      </c>
      <c r="C21" s="34">
        <f>114241+3549</f>
        <v>117790</v>
      </c>
      <c r="D21" s="34"/>
    </row>
    <row r="22" spans="1:4" s="7" customFormat="1" ht="26.25" customHeight="1">
      <c r="A22" s="15">
        <v>12</v>
      </c>
      <c r="B22" s="83" t="s">
        <v>140</v>
      </c>
      <c r="C22" s="34">
        <f>722679.01+6413.33</f>
        <v>729092.34</v>
      </c>
      <c r="D22" s="34">
        <v>330973</v>
      </c>
    </row>
    <row r="23" spans="1:4" s="7" customFormat="1" ht="26.25" customHeight="1">
      <c r="A23" s="36">
        <v>13</v>
      </c>
      <c r="B23" s="83" t="s">
        <v>143</v>
      </c>
      <c r="C23" s="34">
        <f>232055.6+9631.93</f>
        <v>241687.53</v>
      </c>
      <c r="D23" s="34">
        <v>23654.93</v>
      </c>
    </row>
    <row r="24" spans="1:4" ht="18" customHeight="1">
      <c r="A24" s="344"/>
      <c r="B24" s="211" t="s">
        <v>24</v>
      </c>
      <c r="C24" s="48">
        <f>SUM(C11:C23)</f>
        <v>7686276.510000001</v>
      </c>
      <c r="D24" s="48">
        <f>SUM(D11:D23)</f>
        <v>545575.2200000001</v>
      </c>
    </row>
    <row r="25" spans="2:4" ht="12.75">
      <c r="B25" s="7"/>
      <c r="C25" s="49"/>
      <c r="D25" s="49"/>
    </row>
    <row r="26" spans="1:4" ht="12.75">
      <c r="A26" t="s">
        <v>93</v>
      </c>
      <c r="B26" s="7"/>
      <c r="C26" s="49"/>
      <c r="D26" s="49"/>
    </row>
    <row r="27" spans="2:4" ht="12.75">
      <c r="B27" s="7"/>
      <c r="C27" s="49"/>
      <c r="D27" s="49"/>
    </row>
    <row r="28" spans="2:4" ht="12.75">
      <c r="B28" s="7"/>
      <c r="C28" s="49"/>
      <c r="D28" s="49"/>
    </row>
    <row r="29" spans="2:4" ht="12.75">
      <c r="B29" s="7"/>
      <c r="C29" s="49"/>
      <c r="D29" s="49"/>
    </row>
    <row r="30" spans="2:4" ht="12.75">
      <c r="B30" s="7"/>
      <c r="C30" s="49"/>
      <c r="D30" s="49"/>
    </row>
    <row r="31" spans="2:4" ht="12.75">
      <c r="B31" s="7"/>
      <c r="C31" s="49"/>
      <c r="D31" s="49"/>
    </row>
    <row r="32" spans="2:4" ht="12.75">
      <c r="B32" s="7"/>
      <c r="C32" s="49"/>
      <c r="D32" s="49"/>
    </row>
    <row r="33" spans="2:4" ht="12.75">
      <c r="B33" s="7"/>
      <c r="C33" s="49"/>
      <c r="D33" s="49"/>
    </row>
    <row r="34" spans="2:4" ht="12.75">
      <c r="B34" s="7"/>
      <c r="C34" s="49"/>
      <c r="D34" s="49"/>
    </row>
  </sheetData>
  <sheetProtection/>
  <mergeCells count="1">
    <mergeCell ref="B9:D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62"/>
  <sheetViews>
    <sheetView zoomScale="96" zoomScaleNormal="96" zoomScalePageLayoutView="0" workbookViewId="0" topLeftCell="B40">
      <selection activeCell="B8" sqref="B8"/>
    </sheetView>
  </sheetViews>
  <sheetFormatPr defaultColWidth="9.140625" defaultRowHeight="12.75"/>
  <cols>
    <col min="1" max="1" width="5.00390625" style="10" customWidth="1"/>
    <col min="2" max="2" width="28.57421875" style="10" customWidth="1"/>
    <col min="3" max="3" width="28.28125" style="10" customWidth="1"/>
    <col min="4" max="4" width="25.8515625" style="10" customWidth="1"/>
    <col min="5" max="5" width="13.421875" style="10" customWidth="1"/>
    <col min="6" max="6" width="16.8515625" style="10" customWidth="1"/>
    <col min="7" max="7" width="19.00390625" style="10" customWidth="1"/>
    <col min="8" max="8" width="32.28125" style="10" customWidth="1"/>
    <col min="9" max="9" width="19.421875" style="10" customWidth="1"/>
    <col min="10" max="10" width="28.28125" style="10" customWidth="1"/>
    <col min="11" max="16384" width="9.140625" style="10" customWidth="1"/>
  </cols>
  <sheetData>
    <row r="7" spans="2:9" ht="12.75">
      <c r="B7" s="21" t="s">
        <v>88</v>
      </c>
      <c r="I7" s="21"/>
    </row>
    <row r="8" spans="1:10" ht="51">
      <c r="A8" s="70" t="s">
        <v>7</v>
      </c>
      <c r="B8" s="71" t="s">
        <v>45</v>
      </c>
      <c r="C8" s="72" t="s">
        <v>46</v>
      </c>
      <c r="D8" s="72" t="s">
        <v>47</v>
      </c>
      <c r="E8" s="72" t="s">
        <v>35</v>
      </c>
      <c r="F8" s="72" t="s">
        <v>48</v>
      </c>
      <c r="G8" s="72" t="s">
        <v>49</v>
      </c>
      <c r="H8" s="72" t="s">
        <v>50</v>
      </c>
      <c r="I8" s="72" t="s">
        <v>51</v>
      </c>
      <c r="J8" s="72" t="s">
        <v>52</v>
      </c>
    </row>
    <row r="9" spans="1:10" ht="12.75">
      <c r="A9" s="375" t="s">
        <v>520</v>
      </c>
      <c r="B9" s="387"/>
      <c r="C9" s="387"/>
      <c r="D9" s="388"/>
      <c r="E9" s="76"/>
      <c r="F9" s="77"/>
      <c r="G9" s="77"/>
      <c r="H9" s="77"/>
      <c r="I9" s="77"/>
      <c r="J9" s="77"/>
    </row>
    <row r="10" spans="1:10" ht="38.25">
      <c r="A10" s="112">
        <v>1</v>
      </c>
      <c r="B10" s="113" t="s">
        <v>466</v>
      </c>
      <c r="C10" s="114" t="s">
        <v>467</v>
      </c>
      <c r="D10" s="115"/>
      <c r="E10" s="116">
        <v>2012</v>
      </c>
      <c r="F10" s="117" t="s">
        <v>468</v>
      </c>
      <c r="G10" s="118">
        <v>27152.72</v>
      </c>
      <c r="H10" s="119"/>
      <c r="I10" s="120"/>
      <c r="J10" s="121" t="s">
        <v>469</v>
      </c>
    </row>
    <row r="11" spans="1:10" ht="25.5">
      <c r="A11" s="122">
        <v>2</v>
      </c>
      <c r="B11" s="123" t="s">
        <v>470</v>
      </c>
      <c r="C11" s="124" t="s">
        <v>471</v>
      </c>
      <c r="D11" s="125"/>
      <c r="E11" s="126">
        <v>2012</v>
      </c>
      <c r="F11" s="127" t="s">
        <v>468</v>
      </c>
      <c r="G11" s="128">
        <v>29388.99</v>
      </c>
      <c r="H11" s="129"/>
      <c r="I11" s="130"/>
      <c r="J11" s="38"/>
    </row>
    <row r="12" spans="1:10" ht="25.5">
      <c r="A12" s="112">
        <v>3</v>
      </c>
      <c r="B12" s="131" t="s">
        <v>472</v>
      </c>
      <c r="C12" s="132" t="s">
        <v>473</v>
      </c>
      <c r="D12" s="133"/>
      <c r="E12" s="126">
        <v>2012</v>
      </c>
      <c r="F12" s="127" t="s">
        <v>468</v>
      </c>
      <c r="G12" s="128">
        <v>15401.63</v>
      </c>
      <c r="H12" s="129"/>
      <c r="I12" s="130"/>
      <c r="J12" s="38"/>
    </row>
    <row r="13" spans="1:10" ht="25.5">
      <c r="A13" s="122">
        <v>4</v>
      </c>
      <c r="B13" s="123" t="s">
        <v>474</v>
      </c>
      <c r="C13" s="134" t="s">
        <v>475</v>
      </c>
      <c r="D13" s="125"/>
      <c r="E13" s="126">
        <v>2012</v>
      </c>
      <c r="F13" s="127" t="s">
        <v>468</v>
      </c>
      <c r="G13" s="128">
        <v>13318.29</v>
      </c>
      <c r="H13" s="129"/>
      <c r="I13" s="130"/>
      <c r="J13" s="38"/>
    </row>
    <row r="14" spans="1:10" ht="38.25">
      <c r="A14" s="112">
        <v>5</v>
      </c>
      <c r="B14" s="123" t="s">
        <v>476</v>
      </c>
      <c r="C14" s="134" t="s">
        <v>477</v>
      </c>
      <c r="D14" s="135"/>
      <c r="E14" s="126">
        <v>2012</v>
      </c>
      <c r="F14" s="127" t="s">
        <v>468</v>
      </c>
      <c r="G14" s="128">
        <v>8987.97</v>
      </c>
      <c r="H14" s="129"/>
      <c r="I14" s="130"/>
      <c r="J14" s="38"/>
    </row>
    <row r="15" spans="1:10" ht="12.75">
      <c r="A15" s="122">
        <v>6</v>
      </c>
      <c r="B15" s="123" t="s">
        <v>478</v>
      </c>
      <c r="C15" s="134" t="s">
        <v>479</v>
      </c>
      <c r="D15" s="136"/>
      <c r="E15" s="126">
        <v>2012</v>
      </c>
      <c r="F15" s="127" t="s">
        <v>468</v>
      </c>
      <c r="G15" s="128">
        <v>4670.21</v>
      </c>
      <c r="H15" s="129"/>
      <c r="I15" s="130"/>
      <c r="J15" s="38"/>
    </row>
    <row r="16" spans="1:10" ht="25.5">
      <c r="A16" s="112">
        <v>7</v>
      </c>
      <c r="B16" s="123" t="s">
        <v>480</v>
      </c>
      <c r="C16" s="134" t="s">
        <v>481</v>
      </c>
      <c r="D16" s="136"/>
      <c r="E16" s="126">
        <v>2012</v>
      </c>
      <c r="F16" s="127" t="s">
        <v>468</v>
      </c>
      <c r="G16" s="128">
        <v>24811.3</v>
      </c>
      <c r="H16" s="129"/>
      <c r="I16" s="130"/>
      <c r="J16" s="38"/>
    </row>
    <row r="17" spans="1:10" ht="38.25">
      <c r="A17" s="122">
        <v>8</v>
      </c>
      <c r="B17" s="123" t="s">
        <v>482</v>
      </c>
      <c r="C17" s="134"/>
      <c r="D17" s="136"/>
      <c r="E17" s="126">
        <v>2012</v>
      </c>
      <c r="F17" s="127" t="s">
        <v>468</v>
      </c>
      <c r="G17" s="128">
        <v>774.17</v>
      </c>
      <c r="H17" s="129"/>
      <c r="I17" s="130"/>
      <c r="J17" s="38"/>
    </row>
    <row r="18" spans="1:10" ht="38.25">
      <c r="A18" s="112">
        <v>9</v>
      </c>
      <c r="B18" s="123" t="s">
        <v>483</v>
      </c>
      <c r="C18" s="134"/>
      <c r="D18" s="125"/>
      <c r="E18" s="126">
        <v>2012</v>
      </c>
      <c r="F18" s="127" t="s">
        <v>468</v>
      </c>
      <c r="G18" s="128">
        <v>2882.68</v>
      </c>
      <c r="H18" s="129"/>
      <c r="I18" s="130"/>
      <c r="J18" s="38"/>
    </row>
    <row r="19" spans="1:10" ht="25.5">
      <c r="A19" s="122">
        <v>10</v>
      </c>
      <c r="B19" s="123" t="s">
        <v>484</v>
      </c>
      <c r="C19" s="134"/>
      <c r="D19" s="125"/>
      <c r="E19" s="126">
        <v>2012</v>
      </c>
      <c r="F19" s="127" t="s">
        <v>468</v>
      </c>
      <c r="G19" s="128">
        <v>2612.04</v>
      </c>
      <c r="H19" s="129"/>
      <c r="I19" s="130"/>
      <c r="J19" s="38"/>
    </row>
    <row r="20" spans="1:10" ht="25.5">
      <c r="A20" s="112">
        <v>11</v>
      </c>
      <c r="B20" s="100" t="s">
        <v>485</v>
      </c>
      <c r="C20" s="101"/>
      <c r="D20" s="125"/>
      <c r="E20" s="101"/>
      <c r="F20" s="101" t="s">
        <v>486</v>
      </c>
      <c r="G20" s="128">
        <v>26237.47</v>
      </c>
      <c r="H20" s="129"/>
      <c r="I20" s="130"/>
      <c r="J20" s="38" t="s">
        <v>247</v>
      </c>
    </row>
    <row r="21" spans="1:10" ht="25.5">
      <c r="A21" s="122">
        <v>12</v>
      </c>
      <c r="B21" s="100" t="s">
        <v>487</v>
      </c>
      <c r="C21" s="101"/>
      <c r="D21" s="125"/>
      <c r="E21" s="101"/>
      <c r="F21" s="101" t="s">
        <v>486</v>
      </c>
      <c r="G21" s="128">
        <v>26429</v>
      </c>
      <c r="H21" s="129"/>
      <c r="I21" s="130"/>
      <c r="J21" s="38" t="s">
        <v>193</v>
      </c>
    </row>
    <row r="22" spans="1:10" ht="25.5">
      <c r="A22" s="112">
        <v>13</v>
      </c>
      <c r="B22" s="100" t="s">
        <v>488</v>
      </c>
      <c r="C22" s="101"/>
      <c r="D22" s="125"/>
      <c r="E22" s="101">
        <v>2010</v>
      </c>
      <c r="F22" s="101" t="s">
        <v>489</v>
      </c>
      <c r="G22" s="128">
        <v>5350</v>
      </c>
      <c r="H22" s="129"/>
      <c r="I22" s="130"/>
      <c r="J22" s="38" t="s">
        <v>240</v>
      </c>
    </row>
    <row r="23" spans="1:10" ht="25.5">
      <c r="A23" s="122">
        <v>14</v>
      </c>
      <c r="B23" s="100" t="s">
        <v>490</v>
      </c>
      <c r="C23" s="101"/>
      <c r="D23" s="125"/>
      <c r="E23" s="101"/>
      <c r="F23" s="101"/>
      <c r="G23" s="128">
        <v>6099</v>
      </c>
      <c r="H23" s="129"/>
      <c r="I23" s="130"/>
      <c r="J23" s="38" t="s">
        <v>233</v>
      </c>
    </row>
    <row r="24" spans="1:10" ht="25.5">
      <c r="A24" s="112">
        <v>15</v>
      </c>
      <c r="B24" s="100" t="s">
        <v>491</v>
      </c>
      <c r="C24" s="101"/>
      <c r="D24" s="125"/>
      <c r="E24" s="101"/>
      <c r="F24" s="101" t="s">
        <v>486</v>
      </c>
      <c r="G24" s="128">
        <v>26322</v>
      </c>
      <c r="H24" s="129"/>
      <c r="I24" s="130"/>
      <c r="J24" s="38" t="s">
        <v>224</v>
      </c>
    </row>
    <row r="25" spans="1:10" ht="25.5">
      <c r="A25" s="122">
        <v>16</v>
      </c>
      <c r="B25" s="100" t="s">
        <v>492</v>
      </c>
      <c r="C25" s="101"/>
      <c r="D25" s="125"/>
      <c r="E25" s="101">
        <v>2011</v>
      </c>
      <c r="F25" s="101" t="s">
        <v>486</v>
      </c>
      <c r="G25" s="128">
        <v>27540</v>
      </c>
      <c r="H25" s="129"/>
      <c r="I25" s="130"/>
      <c r="J25" s="38" t="s">
        <v>233</v>
      </c>
    </row>
    <row r="26" spans="1:10" ht="25.5">
      <c r="A26" s="112">
        <v>17</v>
      </c>
      <c r="B26" s="100" t="s">
        <v>493</v>
      </c>
      <c r="C26" s="101"/>
      <c r="D26" s="125"/>
      <c r="E26" s="101">
        <v>2012</v>
      </c>
      <c r="F26" s="101" t="s">
        <v>489</v>
      </c>
      <c r="G26" s="128">
        <v>5508</v>
      </c>
      <c r="H26" s="129"/>
      <c r="I26" s="130"/>
      <c r="J26" s="38" t="s">
        <v>224</v>
      </c>
    </row>
    <row r="27" spans="1:10" ht="25.5">
      <c r="A27" s="122">
        <v>18</v>
      </c>
      <c r="B27" s="100" t="s">
        <v>494</v>
      </c>
      <c r="C27" s="101"/>
      <c r="D27" s="125"/>
      <c r="E27" s="101">
        <v>2012</v>
      </c>
      <c r="F27" s="101" t="s">
        <v>486</v>
      </c>
      <c r="G27" s="128">
        <v>31000</v>
      </c>
      <c r="H27" s="129"/>
      <c r="I27" s="130"/>
      <c r="J27" s="38" t="s">
        <v>240</v>
      </c>
    </row>
    <row r="28" spans="1:10" ht="12.75">
      <c r="A28" s="112">
        <v>19</v>
      </c>
      <c r="B28" s="100" t="s">
        <v>495</v>
      </c>
      <c r="C28" s="101"/>
      <c r="D28" s="125"/>
      <c r="E28" s="101">
        <v>2014</v>
      </c>
      <c r="F28" s="101"/>
      <c r="G28" s="128">
        <v>5800</v>
      </c>
      <c r="H28" s="129"/>
      <c r="I28" s="130"/>
      <c r="J28" s="38" t="s">
        <v>193</v>
      </c>
    </row>
    <row r="29" spans="1:10" ht="12.75">
      <c r="A29" s="122">
        <v>20</v>
      </c>
      <c r="B29" s="100" t="s">
        <v>496</v>
      </c>
      <c r="C29" s="101"/>
      <c r="D29" s="125"/>
      <c r="E29" s="101">
        <v>2013</v>
      </c>
      <c r="F29" s="101" t="s">
        <v>489</v>
      </c>
      <c r="G29" s="128">
        <v>4860</v>
      </c>
      <c r="H29" s="129"/>
      <c r="I29" s="130"/>
      <c r="J29" s="38" t="s">
        <v>260</v>
      </c>
    </row>
    <row r="30" spans="1:10" ht="25.5">
      <c r="A30" s="112">
        <v>21</v>
      </c>
      <c r="B30" s="100" t="s">
        <v>497</v>
      </c>
      <c r="C30" s="101"/>
      <c r="D30" s="125"/>
      <c r="E30" s="101"/>
      <c r="F30" s="101"/>
      <c r="G30" s="128">
        <v>5999</v>
      </c>
      <c r="H30" s="129"/>
      <c r="I30" s="130"/>
      <c r="J30" s="38" t="s">
        <v>233</v>
      </c>
    </row>
    <row r="31" spans="1:10" ht="12.75">
      <c r="A31" s="122">
        <v>22</v>
      </c>
      <c r="B31" s="100" t="s">
        <v>498</v>
      </c>
      <c r="C31" s="101"/>
      <c r="D31" s="125"/>
      <c r="E31" s="101"/>
      <c r="F31" s="101"/>
      <c r="G31" s="128">
        <v>4471.33</v>
      </c>
      <c r="H31" s="129"/>
      <c r="I31" s="130"/>
      <c r="J31" s="38"/>
    </row>
    <row r="32" spans="1:10" ht="12.75">
      <c r="A32" s="112">
        <v>23</v>
      </c>
      <c r="B32" s="100" t="s">
        <v>499</v>
      </c>
      <c r="C32" s="101" t="s">
        <v>500</v>
      </c>
      <c r="D32" s="125"/>
      <c r="E32" s="101">
        <v>2015</v>
      </c>
      <c r="F32" s="101" t="s">
        <v>486</v>
      </c>
      <c r="G32" s="128">
        <v>6000</v>
      </c>
      <c r="H32" s="129"/>
      <c r="I32" s="130"/>
      <c r="J32" s="38" t="s">
        <v>304</v>
      </c>
    </row>
    <row r="33" spans="1:10" ht="25.5">
      <c r="A33" s="122">
        <v>24</v>
      </c>
      <c r="B33" s="100" t="s">
        <v>501</v>
      </c>
      <c r="C33" s="101"/>
      <c r="D33" s="125"/>
      <c r="E33" s="101">
        <v>2015</v>
      </c>
      <c r="F33" s="101"/>
      <c r="G33" s="128">
        <v>6000</v>
      </c>
      <c r="H33" s="129"/>
      <c r="I33" s="130"/>
      <c r="J33" s="38" t="s">
        <v>240</v>
      </c>
    </row>
    <row r="34" spans="1:10" ht="25.5">
      <c r="A34" s="112">
        <v>25</v>
      </c>
      <c r="B34" s="100" t="s">
        <v>502</v>
      </c>
      <c r="C34" s="101"/>
      <c r="D34" s="125"/>
      <c r="E34" s="101">
        <v>2014</v>
      </c>
      <c r="F34" s="101" t="s">
        <v>489</v>
      </c>
      <c r="G34" s="128">
        <v>5508</v>
      </c>
      <c r="H34" s="129"/>
      <c r="I34" s="130"/>
      <c r="J34" s="38" t="s">
        <v>255</v>
      </c>
    </row>
    <row r="35" spans="1:10" ht="25.5">
      <c r="A35" s="122">
        <v>26</v>
      </c>
      <c r="B35" s="100" t="s">
        <v>503</v>
      </c>
      <c r="C35" s="101"/>
      <c r="D35" s="125"/>
      <c r="E35" s="101">
        <v>2014</v>
      </c>
      <c r="F35" s="101" t="s">
        <v>486</v>
      </c>
      <c r="G35" s="128">
        <v>27799.2</v>
      </c>
      <c r="H35" s="129"/>
      <c r="I35" s="130"/>
      <c r="J35" s="38" t="s">
        <v>327</v>
      </c>
    </row>
    <row r="36" spans="1:10" ht="25.5">
      <c r="A36" s="112">
        <v>27</v>
      </c>
      <c r="B36" s="100" t="s">
        <v>504</v>
      </c>
      <c r="C36" s="101"/>
      <c r="D36" s="125"/>
      <c r="E36" s="101">
        <v>2014</v>
      </c>
      <c r="F36" s="101"/>
      <c r="G36" s="128">
        <v>6000</v>
      </c>
      <c r="H36" s="129"/>
      <c r="I36" s="130"/>
      <c r="J36" s="38" t="s">
        <v>224</v>
      </c>
    </row>
    <row r="37" spans="1:10" ht="25.5">
      <c r="A37" s="122">
        <v>28</v>
      </c>
      <c r="B37" s="137" t="s">
        <v>505</v>
      </c>
      <c r="C37" s="135"/>
      <c r="D37" s="125"/>
      <c r="E37" s="138">
        <v>2014</v>
      </c>
      <c r="F37" s="139"/>
      <c r="G37" s="140">
        <v>6000</v>
      </c>
      <c r="H37" s="129"/>
      <c r="I37" s="130"/>
      <c r="J37" s="141" t="s">
        <v>260</v>
      </c>
    </row>
    <row r="38" spans="1:10" ht="25.5">
      <c r="A38" s="112">
        <v>29</v>
      </c>
      <c r="B38" s="123" t="s">
        <v>506</v>
      </c>
      <c r="C38" s="136"/>
      <c r="D38" s="125"/>
      <c r="E38" s="142">
        <v>2016</v>
      </c>
      <c r="F38" s="129"/>
      <c r="G38" s="129">
        <v>4400</v>
      </c>
      <c r="H38" s="129"/>
      <c r="I38" s="130"/>
      <c r="J38" s="141" t="s">
        <v>255</v>
      </c>
    </row>
    <row r="39" spans="1:10" ht="25.5">
      <c r="A39" s="122">
        <v>30</v>
      </c>
      <c r="B39" s="123" t="s">
        <v>507</v>
      </c>
      <c r="C39" s="136"/>
      <c r="D39" s="125"/>
      <c r="E39" s="142">
        <v>2016</v>
      </c>
      <c r="F39" s="129"/>
      <c r="G39" s="129">
        <v>5499.99</v>
      </c>
      <c r="H39" s="129"/>
      <c r="I39" s="130"/>
      <c r="J39" s="141" t="s">
        <v>242</v>
      </c>
    </row>
    <row r="40" spans="1:10" ht="51">
      <c r="A40" s="112">
        <v>31</v>
      </c>
      <c r="B40" s="137" t="s">
        <v>508</v>
      </c>
      <c r="C40" s="135"/>
      <c r="D40" s="125"/>
      <c r="E40" s="142">
        <v>2016</v>
      </c>
      <c r="F40" s="129"/>
      <c r="G40" s="129">
        <v>54685.8</v>
      </c>
      <c r="H40" s="129"/>
      <c r="I40" s="130"/>
      <c r="J40" s="141" t="s">
        <v>233</v>
      </c>
    </row>
    <row r="41" spans="1:10" ht="25.5">
      <c r="A41" s="122">
        <v>32</v>
      </c>
      <c r="B41" s="123" t="s">
        <v>509</v>
      </c>
      <c r="C41" s="136"/>
      <c r="D41" s="125"/>
      <c r="E41" s="142">
        <v>2016</v>
      </c>
      <c r="F41" s="129"/>
      <c r="G41" s="129">
        <v>14999</v>
      </c>
      <c r="H41" s="129"/>
      <c r="I41" s="130"/>
      <c r="J41" s="141" t="s">
        <v>233</v>
      </c>
    </row>
    <row r="42" spans="1:10" ht="12.75">
      <c r="A42" s="112">
        <v>33</v>
      </c>
      <c r="B42" s="143" t="s">
        <v>510</v>
      </c>
      <c r="C42" s="136"/>
      <c r="D42" s="125"/>
      <c r="E42" s="142">
        <v>2016</v>
      </c>
      <c r="F42" s="129"/>
      <c r="G42" s="129">
        <v>13700</v>
      </c>
      <c r="H42" s="129"/>
      <c r="I42" s="130"/>
      <c r="J42" s="141" t="s">
        <v>240</v>
      </c>
    </row>
    <row r="43" spans="1:10" ht="25.5">
      <c r="A43" s="122">
        <v>34</v>
      </c>
      <c r="B43" s="123" t="s">
        <v>511</v>
      </c>
      <c r="C43" s="136"/>
      <c r="D43" s="125"/>
      <c r="E43" s="144">
        <v>2017</v>
      </c>
      <c r="F43" s="129"/>
      <c r="G43" s="129">
        <v>9713.49</v>
      </c>
      <c r="H43" s="129"/>
      <c r="I43" s="130"/>
      <c r="J43" s="141" t="s">
        <v>186</v>
      </c>
    </row>
    <row r="44" spans="1:10" ht="25.5">
      <c r="A44" s="112">
        <v>35</v>
      </c>
      <c r="B44" s="123" t="s">
        <v>512</v>
      </c>
      <c r="C44" s="136"/>
      <c r="D44" s="125"/>
      <c r="E44" s="144">
        <v>2017</v>
      </c>
      <c r="F44" s="129"/>
      <c r="G44" s="129">
        <v>3600</v>
      </c>
      <c r="H44" s="129"/>
      <c r="I44" s="130"/>
      <c r="J44" s="141" t="s">
        <v>193</v>
      </c>
    </row>
    <row r="45" spans="1:10" ht="12.75">
      <c r="A45" s="122">
        <v>36</v>
      </c>
      <c r="B45" s="143" t="s">
        <v>513</v>
      </c>
      <c r="C45" s="145" t="s">
        <v>514</v>
      </c>
      <c r="D45" s="125"/>
      <c r="E45" s="146">
        <v>2018</v>
      </c>
      <c r="F45" s="129"/>
      <c r="G45" s="129">
        <v>18204</v>
      </c>
      <c r="H45" s="129"/>
      <c r="I45" s="130"/>
      <c r="J45" s="141" t="s">
        <v>304</v>
      </c>
    </row>
    <row r="46" spans="1:10" ht="12.75">
      <c r="A46" s="112">
        <v>37</v>
      </c>
      <c r="B46" s="143" t="s">
        <v>515</v>
      </c>
      <c r="C46" s="136"/>
      <c r="D46" s="125"/>
      <c r="E46" s="146">
        <v>2018</v>
      </c>
      <c r="F46" s="129"/>
      <c r="G46" s="129">
        <v>16000</v>
      </c>
      <c r="H46" s="129"/>
      <c r="I46" s="130"/>
      <c r="J46" s="141" t="s">
        <v>304</v>
      </c>
    </row>
    <row r="47" spans="1:10" ht="12.75">
      <c r="A47" s="147">
        <v>38</v>
      </c>
      <c r="B47" s="148" t="s">
        <v>516</v>
      </c>
      <c r="C47" s="149"/>
      <c r="D47" s="150"/>
      <c r="E47" s="151">
        <v>2018</v>
      </c>
      <c r="F47" s="152"/>
      <c r="G47" s="153">
        <v>12500</v>
      </c>
      <c r="H47" s="119"/>
      <c r="I47" s="120"/>
      <c r="J47" s="121" t="s">
        <v>193</v>
      </c>
    </row>
    <row r="48" spans="1:10" ht="12.75">
      <c r="A48" s="122">
        <v>39</v>
      </c>
      <c r="B48" s="186" t="s">
        <v>517</v>
      </c>
      <c r="C48" s="187"/>
      <c r="D48" s="188"/>
      <c r="E48" s="189">
        <v>2018</v>
      </c>
      <c r="F48" s="121"/>
      <c r="G48" s="190">
        <v>10200</v>
      </c>
      <c r="H48" s="183"/>
      <c r="I48" s="120"/>
      <c r="J48" s="121" t="s">
        <v>193</v>
      </c>
    </row>
    <row r="49" spans="1:10" ht="25.5">
      <c r="A49" s="122">
        <v>40</v>
      </c>
      <c r="B49" s="186" t="s">
        <v>518</v>
      </c>
      <c r="C49" s="187"/>
      <c r="D49" s="188"/>
      <c r="E49" s="189">
        <v>2018</v>
      </c>
      <c r="F49" s="121"/>
      <c r="G49" s="190">
        <v>14700</v>
      </c>
      <c r="H49" s="184"/>
      <c r="I49" s="154"/>
      <c r="J49" s="155" t="s">
        <v>193</v>
      </c>
    </row>
    <row r="50" spans="1:10" ht="12.75">
      <c r="A50" s="392" t="s">
        <v>0</v>
      </c>
      <c r="B50" s="392"/>
      <c r="C50" s="392"/>
      <c r="D50" s="392"/>
      <c r="E50" s="392"/>
      <c r="F50" s="392"/>
      <c r="G50" s="73">
        <f>SUM(G10:G49)</f>
        <v>541125.28</v>
      </c>
      <c r="H50" s="185"/>
      <c r="I50" s="73"/>
      <c r="J50" s="73"/>
    </row>
    <row r="51" spans="1:10" ht="12.75">
      <c r="A51" s="389" t="s">
        <v>916</v>
      </c>
      <c r="B51" s="390"/>
      <c r="C51" s="390"/>
      <c r="D51" s="391"/>
      <c r="E51" s="76"/>
      <c r="F51" s="76"/>
      <c r="G51" s="76"/>
      <c r="H51" s="78"/>
      <c r="I51" s="78"/>
      <c r="J51" s="78"/>
    </row>
    <row r="52" spans="1:10" ht="12.75">
      <c r="A52" s="113">
        <v>1</v>
      </c>
      <c r="B52" s="186" t="s">
        <v>905</v>
      </c>
      <c r="C52" s="122"/>
      <c r="D52" s="231"/>
      <c r="E52" s="232">
        <v>2014</v>
      </c>
      <c r="F52" s="73"/>
      <c r="G52" s="233">
        <v>14325</v>
      </c>
      <c r="H52" s="73"/>
      <c r="I52" s="73"/>
      <c r="J52" s="234" t="s">
        <v>906</v>
      </c>
    </row>
    <row r="53" spans="1:10" ht="12.75">
      <c r="A53" s="235">
        <v>2</v>
      </c>
      <c r="B53" s="186" t="s">
        <v>907</v>
      </c>
      <c r="C53" s="236" t="s">
        <v>908</v>
      </c>
      <c r="D53" s="133"/>
      <c r="E53" s="237">
        <v>2012</v>
      </c>
      <c r="F53" s="74"/>
      <c r="G53" s="233">
        <v>17000</v>
      </c>
      <c r="H53" s="74"/>
      <c r="I53" s="74"/>
      <c r="J53" s="234" t="s">
        <v>906</v>
      </c>
    </row>
    <row r="54" spans="1:10" ht="12.75">
      <c r="A54" s="238">
        <v>3</v>
      </c>
      <c r="B54" s="186" t="s">
        <v>909</v>
      </c>
      <c r="C54" s="239"/>
      <c r="D54" s="125"/>
      <c r="E54" s="232">
        <v>2015</v>
      </c>
      <c r="F54" s="73"/>
      <c r="G54" s="233">
        <v>2279</v>
      </c>
      <c r="H54" s="73"/>
      <c r="I54" s="73"/>
      <c r="J54" s="234" t="s">
        <v>906</v>
      </c>
    </row>
    <row r="55" spans="1:10" ht="51">
      <c r="A55" s="238">
        <v>4</v>
      </c>
      <c r="B55" s="186" t="s">
        <v>910</v>
      </c>
      <c r="C55" s="240" t="s">
        <v>911</v>
      </c>
      <c r="D55" s="136"/>
      <c r="E55" s="189">
        <v>2017</v>
      </c>
      <c r="F55" s="74"/>
      <c r="G55" s="230">
        <v>24846</v>
      </c>
      <c r="H55" s="74"/>
      <c r="I55" s="74"/>
      <c r="J55" s="241" t="s">
        <v>906</v>
      </c>
    </row>
    <row r="56" spans="1:10" ht="12.75">
      <c r="A56" s="238">
        <v>5</v>
      </c>
      <c r="B56" s="143" t="s">
        <v>912</v>
      </c>
      <c r="C56" s="134" t="s">
        <v>913</v>
      </c>
      <c r="D56" s="136"/>
      <c r="E56" s="52">
        <v>2018</v>
      </c>
      <c r="F56" s="74"/>
      <c r="G56" s="242" t="s">
        <v>914</v>
      </c>
      <c r="H56" s="74"/>
      <c r="I56" s="74"/>
      <c r="J56" s="241" t="s">
        <v>906</v>
      </c>
    </row>
    <row r="57" spans="1:10" ht="25.5">
      <c r="A57" s="238">
        <v>6</v>
      </c>
      <c r="B57" s="143" t="s">
        <v>919</v>
      </c>
      <c r="C57" s="134" t="s">
        <v>920</v>
      </c>
      <c r="D57" s="136"/>
      <c r="E57" s="244">
        <v>2019</v>
      </c>
      <c r="F57" s="245"/>
      <c r="G57" s="245">
        <v>19998.9</v>
      </c>
      <c r="H57" s="245"/>
      <c r="I57" s="245"/>
      <c r="J57" s="246" t="s">
        <v>906</v>
      </c>
    </row>
    <row r="58" spans="1:10" ht="12.75">
      <c r="A58" s="393" t="s">
        <v>0</v>
      </c>
      <c r="B58" s="394"/>
      <c r="C58" s="394"/>
      <c r="D58" s="394"/>
      <c r="E58" s="394"/>
      <c r="F58" s="395"/>
      <c r="G58" s="75">
        <f>SUM(G52:G57)</f>
        <v>78448.9</v>
      </c>
      <c r="H58" s="75"/>
      <c r="I58" s="75"/>
      <c r="J58" s="75"/>
    </row>
    <row r="59" spans="6:7" ht="12.75">
      <c r="F59" s="208" t="s">
        <v>932</v>
      </c>
      <c r="G59" s="342">
        <f>SUM(G50,G58)</f>
        <v>619574.18</v>
      </c>
    </row>
    <row r="62" ht="12.75">
      <c r="B62" t="s">
        <v>93</v>
      </c>
    </row>
  </sheetData>
  <sheetProtection/>
  <mergeCells count="4">
    <mergeCell ref="A9:D9"/>
    <mergeCell ref="A51:D51"/>
    <mergeCell ref="A50:F50"/>
    <mergeCell ref="A58:F5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6" r:id="rId2"/>
  <headerFooter alignWithMargins="0">
    <oddFooter>&amp;CStrona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24"/>
  <sheetViews>
    <sheetView zoomScalePageLayoutView="0" workbookViewId="0" topLeftCell="A6">
      <selection activeCell="B25" sqref="B25"/>
    </sheetView>
  </sheetViews>
  <sheetFormatPr defaultColWidth="9.140625" defaultRowHeight="12.75"/>
  <cols>
    <col min="1" max="1" width="4.140625" style="52" customWidth="1"/>
    <col min="2" max="2" width="53.28125" style="0" customWidth="1"/>
    <col min="3" max="3" width="37.57421875" style="0" customWidth="1"/>
  </cols>
  <sheetData>
    <row r="7" spans="2:3" ht="15" customHeight="1">
      <c r="B7" s="21" t="s">
        <v>54</v>
      </c>
      <c r="C7" s="63"/>
    </row>
    <row r="8" ht="12.75">
      <c r="B8" s="21"/>
    </row>
    <row r="9" spans="1:4" ht="69" customHeight="1">
      <c r="A9" s="396" t="s">
        <v>153</v>
      </c>
      <c r="B9" s="396"/>
      <c r="C9" s="396"/>
      <c r="D9" s="65"/>
    </row>
    <row r="10" spans="1:4" ht="9" customHeight="1">
      <c r="A10" s="64"/>
      <c r="B10" s="64"/>
      <c r="C10" s="64"/>
      <c r="D10" s="65"/>
    </row>
    <row r="12" spans="1:3" ht="30.75" customHeight="1">
      <c r="A12" s="66" t="s">
        <v>26</v>
      </c>
      <c r="B12" s="66" t="s">
        <v>41</v>
      </c>
      <c r="C12" s="108" t="s">
        <v>42</v>
      </c>
    </row>
    <row r="13" spans="1:3" ht="17.25" customHeight="1">
      <c r="A13" s="397" t="s">
        <v>583</v>
      </c>
      <c r="B13" s="398"/>
      <c r="C13" s="399"/>
    </row>
    <row r="14" spans="1:3" ht="31.5" customHeight="1">
      <c r="A14" s="36">
        <v>1</v>
      </c>
      <c r="B14" s="36" t="s">
        <v>529</v>
      </c>
      <c r="C14" s="108" t="s">
        <v>798</v>
      </c>
    </row>
    <row r="15" spans="1:3" ht="17.25" customHeight="1">
      <c r="A15" s="397" t="s">
        <v>795</v>
      </c>
      <c r="B15" s="398"/>
      <c r="C15" s="399"/>
    </row>
    <row r="16" spans="1:3" ht="49.5" customHeight="1">
      <c r="A16" s="36">
        <v>1</v>
      </c>
      <c r="B16" s="36" t="s">
        <v>590</v>
      </c>
      <c r="C16" s="108" t="s">
        <v>799</v>
      </c>
    </row>
    <row r="17" spans="1:3" ht="15" customHeight="1">
      <c r="A17" s="397" t="s">
        <v>871</v>
      </c>
      <c r="B17" s="398"/>
      <c r="C17" s="399"/>
    </row>
    <row r="18" spans="1:3" ht="42" customHeight="1">
      <c r="A18" s="36">
        <v>1</v>
      </c>
      <c r="B18" s="204" t="s">
        <v>868</v>
      </c>
      <c r="C18" s="204"/>
    </row>
    <row r="19" spans="1:3" ht="15.75" customHeight="1">
      <c r="A19" s="397" t="s">
        <v>872</v>
      </c>
      <c r="B19" s="398"/>
      <c r="C19" s="399"/>
    </row>
    <row r="20" spans="1:3" ht="85.5" customHeight="1">
      <c r="A20" s="36">
        <v>1</v>
      </c>
      <c r="B20" s="205" t="s">
        <v>869</v>
      </c>
      <c r="C20" s="206" t="s">
        <v>870</v>
      </c>
    </row>
    <row r="24" ht="12.75">
      <c r="B24" s="7"/>
    </row>
  </sheetData>
  <sheetProtection/>
  <mergeCells count="5">
    <mergeCell ref="A9:C9"/>
    <mergeCell ref="A13:C13"/>
    <mergeCell ref="A15:C15"/>
    <mergeCell ref="A17:C17"/>
    <mergeCell ref="A19:C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user</cp:lastModifiedBy>
  <cp:lastPrinted>2020-03-03T12:49:45Z</cp:lastPrinted>
  <dcterms:created xsi:type="dcterms:W3CDTF">2004-04-21T13:58:08Z</dcterms:created>
  <dcterms:modified xsi:type="dcterms:W3CDTF">2020-08-06T10:04:13Z</dcterms:modified>
  <cp:category/>
  <cp:version/>
  <cp:contentType/>
  <cp:contentStatus/>
</cp:coreProperties>
</file>